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35" windowHeight="9300" activeTab="1"/>
  </bookViews>
  <sheets>
    <sheet name="P3A1new_20" sheetId="6" r:id="rId1"/>
    <sheet name="P3A2_30" sheetId="7" r:id="rId2"/>
    <sheet name="P3A3_15" sheetId="8" r:id="rId3"/>
    <sheet name="P3A3_8" sheetId="9" r:id="rId4"/>
    <sheet name="P3A1_30_PAV" sheetId="10" r:id="rId5"/>
    <sheet name="P3A2_30_PAV" sheetId="11" r:id="rId6"/>
    <sheet name="P3A3_8_PAV" sheetId="12" r:id="rId7"/>
    <sheet name="LINE" sheetId="13" r:id="rId8"/>
  </sheets>
  <externalReferences>
    <externalReference r:id="rId9"/>
  </externalReferences>
  <definedNames>
    <definedName name="solver_adj" localSheetId="4" hidden="1">P3A1_30_PAV!$R$6</definedName>
    <definedName name="solver_adj" localSheetId="0" hidden="1">P3A1new_20!$R$6</definedName>
    <definedName name="solver_adj" localSheetId="1" hidden="1">P3A2_30!$M$2</definedName>
    <definedName name="solver_adj" localSheetId="5" hidden="1">P3A2_30_PAV!$R$6</definedName>
    <definedName name="solver_adj" localSheetId="2" hidden="1">P3A3_15!$M$2</definedName>
    <definedName name="solver_adj" localSheetId="3" hidden="1">P3A3_8!$R$6</definedName>
    <definedName name="solver_adj" localSheetId="6" hidden="1">P3A3_8_PAV!$R$6</definedName>
    <definedName name="solver_cvg" localSheetId="4" hidden="1">0.0001</definedName>
    <definedName name="solver_cvg" localSheetId="0" hidden="1">0.0001</definedName>
    <definedName name="solver_cvg" localSheetId="1" hidden="1">0.0001</definedName>
    <definedName name="solver_cvg" localSheetId="5" hidden="1">0.0001</definedName>
    <definedName name="solver_cvg" localSheetId="2" hidden="1">0.0001</definedName>
    <definedName name="solver_cvg" localSheetId="3" hidden="1">0.0001</definedName>
    <definedName name="solver_cvg" localSheetId="6" hidden="1">0.0001</definedName>
    <definedName name="solver_drv" localSheetId="4" hidden="1">1</definedName>
    <definedName name="solver_drv" localSheetId="0" hidden="1">1</definedName>
    <definedName name="solver_drv" localSheetId="1" hidden="1">1</definedName>
    <definedName name="solver_drv" localSheetId="5" hidden="1">1</definedName>
    <definedName name="solver_drv" localSheetId="2" hidden="1">1</definedName>
    <definedName name="solver_drv" localSheetId="3" hidden="1">1</definedName>
    <definedName name="solver_drv" localSheetId="6" hidden="1">1</definedName>
    <definedName name="solver_eng" localSheetId="4" hidden="1">1</definedName>
    <definedName name="solver_eng" localSheetId="0" hidden="1">1</definedName>
    <definedName name="solver_eng" localSheetId="1" hidden="1">1</definedName>
    <definedName name="solver_eng" localSheetId="5" hidden="1">1</definedName>
    <definedName name="solver_eng" localSheetId="2" hidden="1">1</definedName>
    <definedName name="solver_eng" localSheetId="3" hidden="1">1</definedName>
    <definedName name="solver_eng" localSheetId="6" hidden="1">1</definedName>
    <definedName name="solver_est" localSheetId="4" hidden="1">1</definedName>
    <definedName name="solver_est" localSheetId="0" hidden="1">1</definedName>
    <definedName name="solver_est" localSheetId="1" hidden="1">1</definedName>
    <definedName name="solver_est" localSheetId="5" hidden="1">1</definedName>
    <definedName name="solver_est" localSheetId="2" hidden="1">1</definedName>
    <definedName name="solver_est" localSheetId="3" hidden="1">1</definedName>
    <definedName name="solver_est" localSheetId="6" hidden="1">1</definedName>
    <definedName name="solver_itr" localSheetId="4" hidden="1">2147483647</definedName>
    <definedName name="solver_itr" localSheetId="0" hidden="1">2147483647</definedName>
    <definedName name="solver_itr" localSheetId="1" hidden="1">2147483647</definedName>
    <definedName name="solver_itr" localSheetId="5" hidden="1">2147483647</definedName>
    <definedName name="solver_itr" localSheetId="2" hidden="1">2147483647</definedName>
    <definedName name="solver_itr" localSheetId="3" hidden="1">2147483647</definedName>
    <definedName name="solver_itr" localSheetId="6" hidden="1">2147483647</definedName>
    <definedName name="solver_mip" localSheetId="4" hidden="1">2147483647</definedName>
    <definedName name="solver_mip" localSheetId="0" hidden="1">2147483647</definedName>
    <definedName name="solver_mip" localSheetId="1" hidden="1">2147483647</definedName>
    <definedName name="solver_mip" localSheetId="5" hidden="1">2147483647</definedName>
    <definedName name="solver_mip" localSheetId="2" hidden="1">2147483647</definedName>
    <definedName name="solver_mip" localSheetId="3" hidden="1">2147483647</definedName>
    <definedName name="solver_mip" localSheetId="6" hidden="1">2147483647</definedName>
    <definedName name="solver_mni" localSheetId="4" hidden="1">30</definedName>
    <definedName name="solver_mni" localSheetId="0" hidden="1">30</definedName>
    <definedName name="solver_mni" localSheetId="1" hidden="1">30</definedName>
    <definedName name="solver_mni" localSheetId="5" hidden="1">30</definedName>
    <definedName name="solver_mni" localSheetId="2" hidden="1">30</definedName>
    <definedName name="solver_mni" localSheetId="3" hidden="1">30</definedName>
    <definedName name="solver_mni" localSheetId="6" hidden="1">30</definedName>
    <definedName name="solver_mrt" localSheetId="4" hidden="1">0.075</definedName>
    <definedName name="solver_mrt" localSheetId="0" hidden="1">0.075</definedName>
    <definedName name="solver_mrt" localSheetId="1" hidden="1">0.075</definedName>
    <definedName name="solver_mrt" localSheetId="5" hidden="1">0.075</definedName>
    <definedName name="solver_mrt" localSheetId="2" hidden="1">0.075</definedName>
    <definedName name="solver_mrt" localSheetId="3" hidden="1">0.075</definedName>
    <definedName name="solver_mrt" localSheetId="6" hidden="1">0.075</definedName>
    <definedName name="solver_msl" localSheetId="4" hidden="1">2</definedName>
    <definedName name="solver_msl" localSheetId="0" hidden="1">2</definedName>
    <definedName name="solver_msl" localSheetId="1" hidden="1">2</definedName>
    <definedName name="solver_msl" localSheetId="5" hidden="1">2</definedName>
    <definedName name="solver_msl" localSheetId="2" hidden="1">2</definedName>
    <definedName name="solver_msl" localSheetId="3" hidden="1">2</definedName>
    <definedName name="solver_msl" localSheetId="6" hidden="1">2</definedName>
    <definedName name="solver_neg" localSheetId="4" hidden="1">1</definedName>
    <definedName name="solver_neg" localSheetId="0" hidden="1">1</definedName>
    <definedName name="solver_neg" localSheetId="1" hidden="1">1</definedName>
    <definedName name="solver_neg" localSheetId="5" hidden="1">1</definedName>
    <definedName name="solver_neg" localSheetId="2" hidden="1">1</definedName>
    <definedName name="solver_neg" localSheetId="3" hidden="1">1</definedName>
    <definedName name="solver_neg" localSheetId="6" hidden="1">1</definedName>
    <definedName name="solver_nod" localSheetId="4" hidden="1">2147483647</definedName>
    <definedName name="solver_nod" localSheetId="0" hidden="1">2147483647</definedName>
    <definedName name="solver_nod" localSheetId="1" hidden="1">2147483647</definedName>
    <definedName name="solver_nod" localSheetId="5" hidden="1">2147483647</definedName>
    <definedName name="solver_nod" localSheetId="2" hidden="1">2147483647</definedName>
    <definedName name="solver_nod" localSheetId="3" hidden="1">2147483647</definedName>
    <definedName name="solver_nod" localSheetId="6" hidden="1">2147483647</definedName>
    <definedName name="solver_num" localSheetId="4" hidden="1">0</definedName>
    <definedName name="solver_num" localSheetId="0" hidden="1">0</definedName>
    <definedName name="solver_num" localSheetId="1" hidden="1">0</definedName>
    <definedName name="solver_num" localSheetId="5" hidden="1">0</definedName>
    <definedName name="solver_num" localSheetId="2" hidden="1">0</definedName>
    <definedName name="solver_num" localSheetId="3" hidden="1">0</definedName>
    <definedName name="solver_num" localSheetId="6" hidden="1">0</definedName>
    <definedName name="solver_nwt" localSheetId="4" hidden="1">1</definedName>
    <definedName name="solver_nwt" localSheetId="0" hidden="1">1</definedName>
    <definedName name="solver_nwt" localSheetId="1" hidden="1">1</definedName>
    <definedName name="solver_nwt" localSheetId="5" hidden="1">1</definedName>
    <definedName name="solver_nwt" localSheetId="2" hidden="1">1</definedName>
    <definedName name="solver_nwt" localSheetId="3" hidden="1">1</definedName>
    <definedName name="solver_nwt" localSheetId="6" hidden="1">1</definedName>
    <definedName name="solver_opt" localSheetId="4" hidden="1">P3A1_30_PAV!$T$6</definedName>
    <definedName name="solver_opt" localSheetId="0" hidden="1">P3A1new_20!$T$6</definedName>
    <definedName name="solver_opt" localSheetId="1" hidden="1">P3A2_30!$O$5</definedName>
    <definedName name="solver_opt" localSheetId="5" hidden="1">P3A2_30_PAV!$T$6</definedName>
    <definedName name="solver_opt" localSheetId="2" hidden="1">P3A3_15!$O$5</definedName>
    <definedName name="solver_opt" localSheetId="3" hidden="1">P3A3_8!$T$6</definedName>
    <definedName name="solver_opt" localSheetId="6" hidden="1">P3A3_8_PAV!$T$6</definedName>
    <definedName name="solver_pre" localSheetId="4" hidden="1">0.000001</definedName>
    <definedName name="solver_pre" localSheetId="0" hidden="1">0.000001</definedName>
    <definedName name="solver_pre" localSheetId="1" hidden="1">0.000001</definedName>
    <definedName name="solver_pre" localSheetId="5" hidden="1">0.000001</definedName>
    <definedName name="solver_pre" localSheetId="2" hidden="1">0.000001</definedName>
    <definedName name="solver_pre" localSheetId="3" hidden="1">0.000001</definedName>
    <definedName name="solver_pre" localSheetId="6" hidden="1">0.000001</definedName>
    <definedName name="solver_rbv" localSheetId="4" hidden="1">1</definedName>
    <definedName name="solver_rbv" localSheetId="0" hidden="1">1</definedName>
    <definedName name="solver_rbv" localSheetId="1" hidden="1">1</definedName>
    <definedName name="solver_rbv" localSheetId="5" hidden="1">1</definedName>
    <definedName name="solver_rbv" localSheetId="2" hidden="1">1</definedName>
    <definedName name="solver_rbv" localSheetId="3" hidden="1">1</definedName>
    <definedName name="solver_rbv" localSheetId="6" hidden="1">1</definedName>
    <definedName name="solver_rlx" localSheetId="4" hidden="1">2</definedName>
    <definedName name="solver_rlx" localSheetId="0" hidden="1">2</definedName>
    <definedName name="solver_rlx" localSheetId="1" hidden="1">2</definedName>
    <definedName name="solver_rlx" localSheetId="5" hidden="1">2</definedName>
    <definedName name="solver_rlx" localSheetId="2" hidden="1">2</definedName>
    <definedName name="solver_rlx" localSheetId="3" hidden="1">2</definedName>
    <definedName name="solver_rlx" localSheetId="6" hidden="1">2</definedName>
    <definedName name="solver_rsd" localSheetId="4" hidden="1">0</definedName>
    <definedName name="solver_rsd" localSheetId="0" hidden="1">0</definedName>
    <definedName name="solver_rsd" localSheetId="1" hidden="1">0</definedName>
    <definedName name="solver_rsd" localSheetId="5" hidden="1">0</definedName>
    <definedName name="solver_rsd" localSheetId="2" hidden="1">0</definedName>
    <definedName name="solver_rsd" localSheetId="3" hidden="1">0</definedName>
    <definedName name="solver_rsd" localSheetId="6" hidden="1">0</definedName>
    <definedName name="solver_scl" localSheetId="4" hidden="1">1</definedName>
    <definedName name="solver_scl" localSheetId="0" hidden="1">1</definedName>
    <definedName name="solver_scl" localSheetId="1" hidden="1">1</definedName>
    <definedName name="solver_scl" localSheetId="5" hidden="1">1</definedName>
    <definedName name="solver_scl" localSheetId="2" hidden="1">1</definedName>
    <definedName name="solver_scl" localSheetId="3" hidden="1">1</definedName>
    <definedName name="solver_scl" localSheetId="6" hidden="1">1</definedName>
    <definedName name="solver_sho" localSheetId="4" hidden="1">2</definedName>
    <definedName name="solver_sho" localSheetId="0" hidden="1">2</definedName>
    <definedName name="solver_sho" localSheetId="1" hidden="1">2</definedName>
    <definedName name="solver_sho" localSheetId="5" hidden="1">2</definedName>
    <definedName name="solver_sho" localSheetId="2" hidden="1">2</definedName>
    <definedName name="solver_sho" localSheetId="3" hidden="1">2</definedName>
    <definedName name="solver_sho" localSheetId="6" hidden="1">2</definedName>
    <definedName name="solver_ssz" localSheetId="4" hidden="1">100</definedName>
    <definedName name="solver_ssz" localSheetId="0" hidden="1">100</definedName>
    <definedName name="solver_ssz" localSheetId="1" hidden="1">100</definedName>
    <definedName name="solver_ssz" localSheetId="5" hidden="1">100</definedName>
    <definedName name="solver_ssz" localSheetId="2" hidden="1">100</definedName>
    <definedName name="solver_ssz" localSheetId="3" hidden="1">100</definedName>
    <definedName name="solver_ssz" localSheetId="6" hidden="1">100</definedName>
    <definedName name="solver_tim" localSheetId="4" hidden="1">2147483647</definedName>
    <definedName name="solver_tim" localSheetId="0" hidden="1">2147483647</definedName>
    <definedName name="solver_tim" localSheetId="1" hidden="1">2147483647</definedName>
    <definedName name="solver_tim" localSheetId="5" hidden="1">2147483647</definedName>
    <definedName name="solver_tim" localSheetId="2" hidden="1">2147483647</definedName>
    <definedName name="solver_tim" localSheetId="3" hidden="1">2147483647</definedName>
    <definedName name="solver_tim" localSheetId="6" hidden="1">2147483647</definedName>
    <definedName name="solver_tol" localSheetId="4" hidden="1">0.01</definedName>
    <definedName name="solver_tol" localSheetId="0" hidden="1">0.01</definedName>
    <definedName name="solver_tol" localSheetId="1" hidden="1">0.01</definedName>
    <definedName name="solver_tol" localSheetId="5" hidden="1">0.01</definedName>
    <definedName name="solver_tol" localSheetId="2" hidden="1">0.01</definedName>
    <definedName name="solver_tol" localSheetId="3" hidden="1">0.01</definedName>
    <definedName name="solver_tol" localSheetId="6" hidden="1">0.01</definedName>
    <definedName name="solver_typ" localSheetId="4" hidden="1">2</definedName>
    <definedName name="solver_typ" localSheetId="0" hidden="1">2</definedName>
    <definedName name="solver_typ" localSheetId="1" hidden="1">2</definedName>
    <definedName name="solver_typ" localSheetId="5" hidden="1">2</definedName>
    <definedName name="solver_typ" localSheetId="2" hidden="1">2</definedName>
    <definedName name="solver_typ" localSheetId="3" hidden="1">2</definedName>
    <definedName name="solver_typ" localSheetId="6" hidden="1">2</definedName>
    <definedName name="solver_val" localSheetId="4" hidden="1">0</definedName>
    <definedName name="solver_val" localSheetId="0" hidden="1">0</definedName>
    <definedName name="solver_val" localSheetId="1" hidden="1">0</definedName>
    <definedName name="solver_val" localSheetId="5" hidden="1">0</definedName>
    <definedName name="solver_val" localSheetId="2" hidden="1">0</definedName>
    <definedName name="solver_val" localSheetId="3" hidden="1">0</definedName>
    <definedName name="solver_val" localSheetId="6" hidden="1">0</definedName>
    <definedName name="solver_ver" localSheetId="4" hidden="1">3</definedName>
    <definedName name="solver_ver" localSheetId="0" hidden="1">3</definedName>
    <definedName name="solver_ver" localSheetId="1" hidden="1">3</definedName>
    <definedName name="solver_ver" localSheetId="5" hidden="1">3</definedName>
    <definedName name="solver_ver" localSheetId="2" hidden="1">3</definedName>
    <definedName name="solver_ver" localSheetId="3" hidden="1">3</definedName>
    <definedName name="solver_ver" localSheetId="6" hidden="1">3</definedName>
  </definedNames>
  <calcPr calcId="145621"/>
  <oleSize ref="A1:U154"/>
</workbook>
</file>

<file path=xl/sharedStrings.xml><?xml version="1.0" encoding="utf-8"?>
<sst xmlns="http://schemas.openxmlformats.org/spreadsheetml/2006/main" count="166" uniqueCount="39">
  <si>
    <t>delta</t>
  </si>
  <si>
    <t>frequency</t>
  </si>
  <si>
    <t>|G*|</t>
  </si>
  <si>
    <t>temperature</t>
  </si>
  <si>
    <t>degrees</t>
  </si>
  <si>
    <t>Hz</t>
  </si>
  <si>
    <t>Pa</t>
  </si>
  <si>
    <t>°C</t>
  </si>
  <si>
    <t>A2</t>
  </si>
  <si>
    <t>LOG</t>
  </si>
  <si>
    <t>error log</t>
  </si>
  <si>
    <t>LOGLOG</t>
  </si>
  <si>
    <t>error loglog</t>
  </si>
  <si>
    <t>G12</t>
  </si>
  <si>
    <t>error g12</t>
  </si>
  <si>
    <t>P2</t>
  </si>
  <si>
    <t>shifted freq</t>
  </si>
  <si>
    <t>shift factor</t>
  </si>
  <si>
    <t>Error</t>
  </si>
  <si>
    <t>log</t>
  </si>
  <si>
    <t>loglog</t>
  </si>
  <si>
    <t>Ea</t>
  </si>
  <si>
    <t>error</t>
  </si>
  <si>
    <t>P3</t>
  </si>
  <si>
    <t>a1new</t>
  </si>
  <si>
    <t>a2</t>
  </si>
  <si>
    <t>a3</t>
  </si>
  <si>
    <t>ang. frequency</t>
  </si>
  <si>
    <t>rad/s</t>
  </si>
  <si>
    <t>A1</t>
  </si>
  <si>
    <t>P3A3_8_PAV</t>
  </si>
  <si>
    <t>P3A2_30_PAV</t>
  </si>
  <si>
    <t>P3A1_30_PAV</t>
  </si>
  <si>
    <t>P3A3_8_PAV,|G*|</t>
  </si>
  <si>
    <t>P3A3_8_PAV,delta</t>
  </si>
  <si>
    <t>P3A2_30_PAV,|G*|</t>
  </si>
  <si>
    <t>P3A2_30_PAV, delta</t>
  </si>
  <si>
    <t>P3A1_30_PAV,|G*|</t>
  </si>
  <si>
    <t>P3A1_30_PAV, delta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</si>
</sst>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11" fontId="0" fillId="0" borderId="0" xfId="0" applyNumberFormat="1"/>
    <xf numFmtId="0" fontId="3" fillId="0" borderId="0" xfId="1"/>
    <xf numFmtId="0" fontId="3" fillId="0" borderId="0" xfId="1" applyFont="1"/>
    <xf numFmtId="0" fontId="3" fillId="2" borderId="0" xfId="1" applyFill="1"/>
    <xf numFmtId="0" fontId="3" fillId="0" borderId="0" xfId="2" applyFont="1"/>
    <xf numFmtId="0" fontId="3" fillId="3" borderId="0" xfId="2" applyFont="1" applyFill="1"/>
    <xf numFmtId="0" fontId="3" fillId="3" borderId="0" xfId="2" applyFill="1"/>
    <xf numFmtId="0" fontId="3" fillId="0" borderId="0" xfId="2"/>
    <xf numFmtId="11" fontId="3" fillId="0" borderId="0" xfId="1" applyNumberFormat="1"/>
    <xf numFmtId="11" fontId="3" fillId="4" borderId="0" xfId="2" applyNumberFormat="1" applyFill="1"/>
    <xf numFmtId="0" fontId="3" fillId="4" borderId="0" xfId="2" applyFill="1"/>
    <xf numFmtId="11" fontId="3" fillId="0" borderId="0" xfId="4" applyNumberFormat="1"/>
    <xf numFmtId="0" fontId="3" fillId="0" borderId="0" xfId="4"/>
    <xf numFmtId="0" fontId="1" fillId="0" borderId="0" xfId="5"/>
    <xf numFmtId="11" fontId="1" fillId="0" borderId="0" xfId="5" applyNumberFormat="1"/>
    <xf numFmtId="43" fontId="0" fillId="0" borderId="0" xfId="6" applyFont="1"/>
    <xf numFmtId="0" fontId="3" fillId="0" borderId="0" xfId="0" applyFont="1"/>
  </cellXfs>
  <cellStyles count="7">
    <cellStyle name="Comma 2" xfId="6"/>
    <cellStyle name="Normal" xfId="0" builtinId="0"/>
    <cellStyle name="Normal 2" xfId="1"/>
    <cellStyle name="Normal 3" xfId="3"/>
    <cellStyle name="Normal 4" xfId="2"/>
    <cellStyle name="Normal 5" xfId="4"/>
    <cellStyle name="Normal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1"/>
          <c:tx>
            <c:strRef>
              <c:f>P3A1new_20!$P$1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P3A1new_20!$P$3:$P$155</c:f>
              <c:numCache>
                <c:formatCode>General</c:formatCode>
                <c:ptCount val="15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1.1999999999999999E-3</c:v>
                </c:pt>
                <c:pt idx="39">
                  <c:v>1.5108000000000001E-3</c:v>
                </c:pt>
                <c:pt idx="40">
                  <c:v>1.9019999999999998E-3</c:v>
                </c:pt>
                <c:pt idx="41">
                  <c:v>2.3939999999999999E-3</c:v>
                </c:pt>
                <c:pt idx="42">
                  <c:v>3.0144E-3</c:v>
                </c:pt>
                <c:pt idx="43">
                  <c:v>3.7944000000000003E-3</c:v>
                </c:pt>
                <c:pt idx="44">
                  <c:v>4.7771999999999997E-3</c:v>
                </c:pt>
                <c:pt idx="45">
                  <c:v>6.0143999999999996E-3</c:v>
                </c:pt>
                <c:pt idx="46">
                  <c:v>7.5719999999999997E-3</c:v>
                </c:pt>
                <c:pt idx="47">
                  <c:v>9.5315999999999994E-3</c:v>
                </c:pt>
                <c:pt idx="48">
                  <c:v>1.2E-2</c:v>
                </c:pt>
                <c:pt idx="49">
                  <c:v>1.5108000000000002E-2</c:v>
                </c:pt>
                <c:pt idx="50">
                  <c:v>1.9019999999999999E-2</c:v>
                </c:pt>
                <c:pt idx="51">
                  <c:v>2.3939999999999999E-2</c:v>
                </c:pt>
                <c:pt idx="52">
                  <c:v>3.0143999999999997E-2</c:v>
                </c:pt>
                <c:pt idx="53">
                  <c:v>3.7943999999999999E-2</c:v>
                </c:pt>
                <c:pt idx="54">
                  <c:v>4.7772000000000002E-2</c:v>
                </c:pt>
                <c:pt idx="55">
                  <c:v>6.0143999999999996E-2</c:v>
                </c:pt>
                <c:pt idx="56">
                  <c:v>7.5719999999999996E-2</c:v>
                </c:pt>
                <c:pt idx="57">
                  <c:v>9.5315999999999998E-2</c:v>
                </c:pt>
                <c:pt idx="58">
                  <c:v>0.12</c:v>
                </c:pt>
                <c:pt idx="59">
                  <c:v>0.15107999999999999</c:v>
                </c:pt>
                <c:pt idx="60">
                  <c:v>0.19019999999999998</c:v>
                </c:pt>
                <c:pt idx="61">
                  <c:v>0.2394</c:v>
                </c:pt>
                <c:pt idx="62">
                  <c:v>0.30143999999999999</c:v>
                </c:pt>
                <c:pt idx="63">
                  <c:v>0.37944</c:v>
                </c:pt>
                <c:pt idx="64">
                  <c:v>0.47771999999999998</c:v>
                </c:pt>
                <c:pt idx="65">
                  <c:v>0.60143999999999997</c:v>
                </c:pt>
                <c:pt idx="66">
                  <c:v>0.75719999999999987</c:v>
                </c:pt>
                <c:pt idx="67">
                  <c:v>0.9531599999999999</c:v>
                </c:pt>
                <c:pt idx="68">
                  <c:v>1.2</c:v>
                </c:pt>
                <c:pt idx="69">
                  <c:v>1.5107999999999999</c:v>
                </c:pt>
                <c:pt idx="70">
                  <c:v>1.9019999999999999</c:v>
                </c:pt>
                <c:pt idx="71">
                  <c:v>2.3939999999999997</c:v>
                </c:pt>
                <c:pt idx="72">
                  <c:v>3.0144000000000002</c:v>
                </c:pt>
                <c:pt idx="73">
                  <c:v>3.7944</c:v>
                </c:pt>
                <c:pt idx="74">
                  <c:v>4.7771999999999997</c:v>
                </c:pt>
                <c:pt idx="75">
                  <c:v>6</c:v>
                </c:pt>
                <c:pt idx="76">
                  <c:v>1.7000000000000001E-4</c:v>
                </c:pt>
                <c:pt idx="77">
                  <c:v>2.1403000000000004E-4</c:v>
                </c:pt>
                <c:pt idx="78">
                  <c:v>2.6945000000000002E-4</c:v>
                </c:pt>
                <c:pt idx="79">
                  <c:v>3.3915000000000003E-4</c:v>
                </c:pt>
                <c:pt idx="80">
                  <c:v>4.2704E-4</c:v>
                </c:pt>
                <c:pt idx="81">
                  <c:v>5.3754000000000009E-4</c:v>
                </c:pt>
                <c:pt idx="82">
                  <c:v>6.7677000000000004E-4</c:v>
                </c:pt>
                <c:pt idx="83">
                  <c:v>8.5203999999999998E-4</c:v>
                </c:pt>
                <c:pt idx="84">
                  <c:v>1.0727000000000002E-3</c:v>
                </c:pt>
                <c:pt idx="85">
                  <c:v>1.3503100000000002E-3</c:v>
                </c:pt>
                <c:pt idx="86">
                  <c:v>1.7000000000000001E-3</c:v>
                </c:pt>
                <c:pt idx="87">
                  <c:v>2.1403000000000004E-3</c:v>
                </c:pt>
                <c:pt idx="88">
                  <c:v>2.6945000000000003E-3</c:v>
                </c:pt>
                <c:pt idx="89">
                  <c:v>3.3915000000000004E-3</c:v>
                </c:pt>
                <c:pt idx="90">
                  <c:v>4.2703999999999997E-3</c:v>
                </c:pt>
                <c:pt idx="91">
                  <c:v>5.3753999999999998E-3</c:v>
                </c:pt>
                <c:pt idx="92">
                  <c:v>6.7677000000000006E-3</c:v>
                </c:pt>
                <c:pt idx="93">
                  <c:v>8.5204000000000009E-3</c:v>
                </c:pt>
                <c:pt idx="94">
                  <c:v>1.0727E-2</c:v>
                </c:pt>
                <c:pt idx="95">
                  <c:v>1.3503100000000001E-2</c:v>
                </c:pt>
                <c:pt idx="96">
                  <c:v>1.7000000000000001E-2</c:v>
                </c:pt>
                <c:pt idx="97">
                  <c:v>2.1402999999999998E-2</c:v>
                </c:pt>
                <c:pt idx="98">
                  <c:v>2.6945E-2</c:v>
                </c:pt>
                <c:pt idx="99">
                  <c:v>3.3915000000000008E-2</c:v>
                </c:pt>
                <c:pt idx="100">
                  <c:v>4.2704000000000006E-2</c:v>
                </c:pt>
                <c:pt idx="101">
                  <c:v>5.3754000000000003E-2</c:v>
                </c:pt>
                <c:pt idx="102">
                  <c:v>6.7677000000000001E-2</c:v>
                </c:pt>
                <c:pt idx="103">
                  <c:v>8.5204000000000002E-2</c:v>
                </c:pt>
                <c:pt idx="104">
                  <c:v>0.10727</c:v>
                </c:pt>
                <c:pt idx="105">
                  <c:v>0.13503100000000001</c:v>
                </c:pt>
                <c:pt idx="106">
                  <c:v>0.17</c:v>
                </c:pt>
                <c:pt idx="107">
                  <c:v>0.21403000000000003</c:v>
                </c:pt>
                <c:pt idx="108">
                  <c:v>0.26945000000000002</c:v>
                </c:pt>
                <c:pt idx="109">
                  <c:v>0.33915000000000001</c:v>
                </c:pt>
                <c:pt idx="110">
                  <c:v>0.42704000000000003</c:v>
                </c:pt>
                <c:pt idx="111">
                  <c:v>0.53754000000000002</c:v>
                </c:pt>
                <c:pt idx="112">
                  <c:v>0.67677000000000009</c:v>
                </c:pt>
                <c:pt idx="113">
                  <c:v>0.85000000000000009</c:v>
                </c:pt>
                <c:pt idx="114">
                  <c:v>3.5000000000000004E-5</c:v>
                </c:pt>
                <c:pt idx="115">
                  <c:v>4.4065000000000006E-5</c:v>
                </c:pt>
                <c:pt idx="116">
                  <c:v>5.5475E-5</c:v>
                </c:pt>
                <c:pt idx="117">
                  <c:v>6.9825000000000003E-5</c:v>
                </c:pt>
                <c:pt idx="118">
                  <c:v>8.7919999999999998E-5</c:v>
                </c:pt>
                <c:pt idx="119">
                  <c:v>1.1067000000000001E-4</c:v>
                </c:pt>
                <c:pt idx="120">
                  <c:v>1.3933500000000001E-4</c:v>
                </c:pt>
                <c:pt idx="121">
                  <c:v>1.7542E-4</c:v>
                </c:pt>
                <c:pt idx="122">
                  <c:v>2.2085000000000003E-4</c:v>
                </c:pt>
                <c:pt idx="123">
                  <c:v>2.7800500000000001E-4</c:v>
                </c:pt>
                <c:pt idx="124">
                  <c:v>3.5000000000000005E-4</c:v>
                </c:pt>
                <c:pt idx="125">
                  <c:v>4.4065000000000006E-4</c:v>
                </c:pt>
                <c:pt idx="126">
                  <c:v>5.5475000000000001E-4</c:v>
                </c:pt>
                <c:pt idx="127">
                  <c:v>6.9825000000000009E-4</c:v>
                </c:pt>
                <c:pt idx="128">
                  <c:v>8.791999999999999E-4</c:v>
                </c:pt>
                <c:pt idx="129">
                  <c:v>1.1067E-3</c:v>
                </c:pt>
                <c:pt idx="130">
                  <c:v>1.39335E-3</c:v>
                </c:pt>
                <c:pt idx="131">
                  <c:v>1.7542E-3</c:v>
                </c:pt>
                <c:pt idx="132">
                  <c:v>2.2085E-3</c:v>
                </c:pt>
                <c:pt idx="133">
                  <c:v>2.7800500000000001E-3</c:v>
                </c:pt>
                <c:pt idx="134">
                  <c:v>3.5000000000000001E-3</c:v>
                </c:pt>
                <c:pt idx="135">
                  <c:v>4.4064999999999998E-3</c:v>
                </c:pt>
                <c:pt idx="136">
                  <c:v>5.5475000000000003E-3</c:v>
                </c:pt>
                <c:pt idx="137">
                  <c:v>6.9825000000000009E-3</c:v>
                </c:pt>
                <c:pt idx="138">
                  <c:v>8.7919999999999995E-3</c:v>
                </c:pt>
                <c:pt idx="139">
                  <c:v>1.1067E-2</c:v>
                </c:pt>
                <c:pt idx="140">
                  <c:v>1.39335E-2</c:v>
                </c:pt>
                <c:pt idx="141">
                  <c:v>1.7541999999999999E-2</c:v>
                </c:pt>
                <c:pt idx="142">
                  <c:v>2.2085E-2</c:v>
                </c:pt>
                <c:pt idx="143">
                  <c:v>2.7800499999999999E-2</c:v>
                </c:pt>
                <c:pt idx="144">
                  <c:v>3.5000000000000003E-2</c:v>
                </c:pt>
                <c:pt idx="145">
                  <c:v>4.4065E-2</c:v>
                </c:pt>
                <c:pt idx="146">
                  <c:v>5.5474999999999997E-2</c:v>
                </c:pt>
                <c:pt idx="147">
                  <c:v>6.9824999999999998E-2</c:v>
                </c:pt>
                <c:pt idx="148">
                  <c:v>8.7920000000000012E-2</c:v>
                </c:pt>
                <c:pt idx="149">
                  <c:v>0.11067</c:v>
                </c:pt>
                <c:pt idx="150">
                  <c:v>0.13933500000000001</c:v>
                </c:pt>
                <c:pt idx="151">
                  <c:v>0.17500000000000002</c:v>
                </c:pt>
              </c:numCache>
            </c:numRef>
          </c:xVal>
          <c:yVal>
            <c:numRef>
              <c:f>P3A1new_20!$K$3:$K$155</c:f>
              <c:numCache>
                <c:formatCode>General</c:formatCode>
                <c:ptCount val="153"/>
                <c:pt idx="0">
                  <c:v>8906.8774010831039</c:v>
                </c:pt>
                <c:pt idx="1">
                  <c:v>11054.931944501668</c:v>
                </c:pt>
                <c:pt idx="2">
                  <c:v>13000.931502739801</c:v>
                </c:pt>
                <c:pt idx="3">
                  <c:v>16181.137965985077</c:v>
                </c:pt>
                <c:pt idx="4">
                  <c:v>19021.842522088122</c:v>
                </c:pt>
                <c:pt idx="5">
                  <c:v>22666.48023849836</c:v>
                </c:pt>
                <c:pt idx="6">
                  <c:v>26915.835189688107</c:v>
                </c:pt>
                <c:pt idx="7">
                  <c:v>32913.299271272714</c:v>
                </c:pt>
                <c:pt idx="8">
                  <c:v>39055.560791102413</c:v>
                </c:pt>
                <c:pt idx="9">
                  <c:v>46147.911987845357</c:v>
                </c:pt>
                <c:pt idx="10">
                  <c:v>54644.623088760745</c:v>
                </c:pt>
                <c:pt idx="11">
                  <c:v>64385.527271377141</c:v>
                </c:pt>
                <c:pt idx="12">
                  <c:v>77740.795403602402</c:v>
                </c:pt>
                <c:pt idx="13">
                  <c:v>90221.03994272303</c:v>
                </c:pt>
                <c:pt idx="14">
                  <c:v>104448.57085358641</c:v>
                </c:pt>
                <c:pt idx="15">
                  <c:v>118993.62110572655</c:v>
                </c:pt>
                <c:pt idx="16">
                  <c:v>124109.98893105617</c:v>
                </c:pt>
                <c:pt idx="17">
                  <c:v>142094.1054086854</c:v>
                </c:pt>
                <c:pt idx="19">
                  <c:v>232544.36647828788</c:v>
                </c:pt>
                <c:pt idx="21">
                  <c:v>334480.22745828814</c:v>
                </c:pt>
                <c:pt idx="23">
                  <c:v>474732.60631072219</c:v>
                </c:pt>
                <c:pt idx="25">
                  <c:v>657100.11028864887</c:v>
                </c:pt>
                <c:pt idx="27">
                  <c:v>830482.18466045056</c:v>
                </c:pt>
                <c:pt idx="29">
                  <c:v>1116847.0255179242</c:v>
                </c:pt>
                <c:pt idx="31">
                  <c:v>1552545.120277212</c:v>
                </c:pt>
                <c:pt idx="33">
                  <c:v>1933638.0214682389</c:v>
                </c:pt>
                <c:pt idx="35">
                  <c:v>2696610.9101099777</c:v>
                </c:pt>
                <c:pt idx="38">
                  <c:v>1274.0872812754087</c:v>
                </c:pt>
                <c:pt idx="39">
                  <c:v>1646.0439347886993</c:v>
                </c:pt>
                <c:pt idx="40">
                  <c:v>2053.6127893019848</c:v>
                </c:pt>
                <c:pt idx="41">
                  <c:v>2324.9296443827848</c:v>
                </c:pt>
                <c:pt idx="42">
                  <c:v>3028.8296649831568</c:v>
                </c:pt>
                <c:pt idx="43">
                  <c:v>3704.5792920095028</c:v>
                </c:pt>
                <c:pt idx="44">
                  <c:v>4659.4708991459056</c:v>
                </c:pt>
                <c:pt idx="45">
                  <c:v>4940.6281221054523</c:v>
                </c:pt>
                <c:pt idx="46">
                  <c:v>6376.9479849578502</c:v>
                </c:pt>
                <c:pt idx="47">
                  <c:v>7900.4885385618718</c:v>
                </c:pt>
                <c:pt idx="48">
                  <c:v>9386.5302779616686</c:v>
                </c:pt>
                <c:pt idx="49">
                  <c:v>11104.671541438564</c:v>
                </c:pt>
                <c:pt idx="50">
                  <c:v>13481.1855230528</c:v>
                </c:pt>
                <c:pt idx="51">
                  <c:v>16640.005659435563</c:v>
                </c:pt>
                <c:pt idx="52">
                  <c:v>20692.24985034993</c:v>
                </c:pt>
                <c:pt idx="53">
                  <c:v>25061.103807209336</c:v>
                </c:pt>
                <c:pt idx="54">
                  <c:v>30212.043911751076</c:v>
                </c:pt>
                <c:pt idx="55">
                  <c:v>35473.528658593961</c:v>
                </c:pt>
                <c:pt idx="56">
                  <c:v>42211.888365350787</c:v>
                </c:pt>
                <c:pt idx="57">
                  <c:v>51166.117819090163</c:v>
                </c:pt>
                <c:pt idx="58">
                  <c:v>59739.00674364499</c:v>
                </c:pt>
                <c:pt idx="59">
                  <c:v>72004.192237606796</c:v>
                </c:pt>
                <c:pt idx="60">
                  <c:v>87095.550626165656</c:v>
                </c:pt>
                <c:pt idx="61">
                  <c:v>101529.60152678615</c:v>
                </c:pt>
                <c:pt idx="62">
                  <c:v>120058.51393231223</c:v>
                </c:pt>
                <c:pt idx="63">
                  <c:v>145211.62124770953</c:v>
                </c:pt>
                <c:pt idx="64">
                  <c:v>168112.50036652549</c:v>
                </c:pt>
                <c:pt idx="65">
                  <c:v>201406.37058543347</c:v>
                </c:pt>
                <c:pt idx="66">
                  <c:v>237539.88363560193</c:v>
                </c:pt>
                <c:pt idx="67">
                  <c:v>278419.05768240552</c:v>
                </c:pt>
                <c:pt idx="68">
                  <c:v>329021.61458621814</c:v>
                </c:pt>
                <c:pt idx="69">
                  <c:v>384234.88726532174</c:v>
                </c:pt>
                <c:pt idx="70">
                  <c:v>448251.18832872697</c:v>
                </c:pt>
                <c:pt idx="71">
                  <c:v>520380.5645813829</c:v>
                </c:pt>
                <c:pt idx="72">
                  <c:v>602732.06717714854</c:v>
                </c:pt>
                <c:pt idx="73">
                  <c:v>705001.47113485285</c:v>
                </c:pt>
                <c:pt idx="74">
                  <c:v>809714.40832784353</c:v>
                </c:pt>
                <c:pt idx="75">
                  <c:v>861235.40689278767</c:v>
                </c:pt>
                <c:pt idx="76">
                  <c:v>215.01649041486121</c:v>
                </c:pt>
                <c:pt idx="77">
                  <c:v>256.16549065110871</c:v>
                </c:pt>
                <c:pt idx="78">
                  <c:v>334.5756384186401</c:v>
                </c:pt>
                <c:pt idx="79">
                  <c:v>411.88909353041913</c:v>
                </c:pt>
                <c:pt idx="80">
                  <c:v>380.65110846145518</c:v>
                </c:pt>
                <c:pt idx="81">
                  <c:v>589.54408414536749</c:v>
                </c:pt>
                <c:pt idx="82">
                  <c:v>711.09075899758398</c:v>
                </c:pt>
                <c:pt idx="83">
                  <c:v>873.68096236950407</c:v>
                </c:pt>
                <c:pt idx="84">
                  <c:v>1189.7800699954264</c:v>
                </c:pt>
                <c:pt idx="85">
                  <c:v>1396.9711653265331</c:v>
                </c:pt>
                <c:pt idx="86">
                  <c:v>1840.3231674709841</c:v>
                </c:pt>
                <c:pt idx="87">
                  <c:v>1899.3282738844241</c:v>
                </c:pt>
                <c:pt idx="88">
                  <c:v>2481.4847647193151</c:v>
                </c:pt>
                <c:pt idx="89">
                  <c:v>3496.8505303655284</c:v>
                </c:pt>
                <c:pt idx="90">
                  <c:v>4082.9717721722591</c:v>
                </c:pt>
                <c:pt idx="91">
                  <c:v>5572.4136025929747</c:v>
                </c:pt>
                <c:pt idx="92">
                  <c:v>5227.9752647574014</c:v>
                </c:pt>
                <c:pt idx="93">
                  <c:v>7136.0421939581374</c:v>
                </c:pt>
                <c:pt idx="94">
                  <c:v>8517.7186074874335</c:v>
                </c:pt>
                <c:pt idx="95">
                  <c:v>10089.433972649231</c:v>
                </c:pt>
                <c:pt idx="96">
                  <c:v>12808.146417450194</c:v>
                </c:pt>
                <c:pt idx="97">
                  <c:v>14558.451880082397</c:v>
                </c:pt>
                <c:pt idx="98">
                  <c:v>18685.689289679547</c:v>
                </c:pt>
                <c:pt idx="99">
                  <c:v>22250.830310947433</c:v>
                </c:pt>
                <c:pt idx="100">
                  <c:v>26795.06147789922</c:v>
                </c:pt>
                <c:pt idx="101">
                  <c:v>32485.47539182935</c:v>
                </c:pt>
                <c:pt idx="102">
                  <c:v>39401.829628365194</c:v>
                </c:pt>
                <c:pt idx="103">
                  <c:v>46921.829061501092</c:v>
                </c:pt>
                <c:pt idx="104">
                  <c:v>56664.04969967853</c:v>
                </c:pt>
                <c:pt idx="105">
                  <c:v>68256.792938843384</c:v>
                </c:pt>
                <c:pt idx="106">
                  <c:v>82179.134412570289</c:v>
                </c:pt>
                <c:pt idx="107">
                  <c:v>98902.046106755981</c:v>
                </c:pt>
                <c:pt idx="108">
                  <c:v>118971.98583669846</c:v>
                </c:pt>
                <c:pt idx="109">
                  <c:v>143663.91725949585</c:v>
                </c:pt>
                <c:pt idx="110">
                  <c:v>173811.05693760785</c:v>
                </c:pt>
                <c:pt idx="111">
                  <c:v>210459.20541251215</c:v>
                </c:pt>
                <c:pt idx="112">
                  <c:v>256874.85873117694</c:v>
                </c:pt>
                <c:pt idx="113">
                  <c:v>306956.65982426482</c:v>
                </c:pt>
                <c:pt idx="114">
                  <c:v>48.76061970805123</c:v>
                </c:pt>
                <c:pt idx="115">
                  <c:v>56.027978177825752</c:v>
                </c:pt>
                <c:pt idx="116">
                  <c:v>67.023762620120095</c:v>
                </c:pt>
                <c:pt idx="117">
                  <c:v>88.22534226796779</c:v>
                </c:pt>
                <c:pt idx="118">
                  <c:v>111.49795775620306</c:v>
                </c:pt>
                <c:pt idx="119">
                  <c:v>132.29121677767819</c:v>
                </c:pt>
                <c:pt idx="120">
                  <c:v>107.39364165962462</c:v>
                </c:pt>
                <c:pt idx="121">
                  <c:v>210.00033409822157</c:v>
                </c:pt>
                <c:pt idx="122">
                  <c:v>249.67878719479313</c:v>
                </c:pt>
                <c:pt idx="123">
                  <c:v>197.74203760236347</c:v>
                </c:pt>
                <c:pt idx="124">
                  <c:v>372.18484892857879</c:v>
                </c:pt>
                <c:pt idx="125">
                  <c:v>450.17566143692238</c:v>
                </c:pt>
                <c:pt idx="126">
                  <c:v>532.78641381079399</c:v>
                </c:pt>
                <c:pt idx="127">
                  <c:v>688.42365018363</c:v>
                </c:pt>
                <c:pt idx="128">
                  <c:v>856.75264071168067</c:v>
                </c:pt>
                <c:pt idx="129">
                  <c:v>1007.3599522315479</c:v>
                </c:pt>
                <c:pt idx="130">
                  <c:v>1309.9618659793373</c:v>
                </c:pt>
                <c:pt idx="131">
                  <c:v>1547.6828470557155</c:v>
                </c:pt>
                <c:pt idx="132">
                  <c:v>1875.0279312999708</c:v>
                </c:pt>
                <c:pt idx="133">
                  <c:v>2198.9384096027093</c:v>
                </c:pt>
                <c:pt idx="134">
                  <c:v>2904.2437386107918</c:v>
                </c:pt>
                <c:pt idx="135">
                  <c:v>3526.1961478694502</c:v>
                </c:pt>
                <c:pt idx="136">
                  <c:v>4477.680750784576</c:v>
                </c:pt>
                <c:pt idx="137">
                  <c:v>5425.655347421286</c:v>
                </c:pt>
                <c:pt idx="138">
                  <c:v>6537.6574367777648</c:v>
                </c:pt>
                <c:pt idx="139">
                  <c:v>8173.0676449933153</c:v>
                </c:pt>
                <c:pt idx="140">
                  <c:v>9711.111460804761</c:v>
                </c:pt>
                <c:pt idx="141">
                  <c:v>12247.559107174751</c:v>
                </c:pt>
                <c:pt idx="142">
                  <c:v>15104.492064140293</c:v>
                </c:pt>
                <c:pt idx="143">
                  <c:v>18985.846239108763</c:v>
                </c:pt>
                <c:pt idx="144">
                  <c:v>23207.580811210431</c:v>
                </c:pt>
                <c:pt idx="145">
                  <c:v>28924.620902580875</c:v>
                </c:pt>
                <c:pt idx="146">
                  <c:v>36242.470442451275</c:v>
                </c:pt>
                <c:pt idx="147">
                  <c:v>45347.40690313201</c:v>
                </c:pt>
                <c:pt idx="148">
                  <c:v>56479.091126509957</c:v>
                </c:pt>
                <c:pt idx="149">
                  <c:v>70651.064972424589</c:v>
                </c:pt>
                <c:pt idx="150">
                  <c:v>88180.435245656394</c:v>
                </c:pt>
                <c:pt idx="151">
                  <c:v>110002.73593530038</c:v>
                </c:pt>
              </c:numCache>
            </c:numRef>
          </c:yVal>
          <c:smooth val="0"/>
        </c:ser>
        <c:ser>
          <c:idx val="2"/>
          <c:order val="0"/>
          <c:tx>
            <c:strRef>
              <c:f>P3A1new_20!$P$1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3"/>
          </c:marker>
          <c:xVal>
            <c:numRef>
              <c:f>P3A1new_20!$P$3:$P$154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1.1999999999999999E-3</c:v>
                </c:pt>
                <c:pt idx="39">
                  <c:v>1.5108000000000001E-3</c:v>
                </c:pt>
                <c:pt idx="40">
                  <c:v>1.9019999999999998E-3</c:v>
                </c:pt>
                <c:pt idx="41">
                  <c:v>2.3939999999999999E-3</c:v>
                </c:pt>
                <c:pt idx="42">
                  <c:v>3.0144E-3</c:v>
                </c:pt>
                <c:pt idx="43">
                  <c:v>3.7944000000000003E-3</c:v>
                </c:pt>
                <c:pt idx="44">
                  <c:v>4.7771999999999997E-3</c:v>
                </c:pt>
                <c:pt idx="45">
                  <c:v>6.0143999999999996E-3</c:v>
                </c:pt>
                <c:pt idx="46">
                  <c:v>7.5719999999999997E-3</c:v>
                </c:pt>
                <c:pt idx="47">
                  <c:v>9.5315999999999994E-3</c:v>
                </c:pt>
                <c:pt idx="48">
                  <c:v>1.2E-2</c:v>
                </c:pt>
                <c:pt idx="49">
                  <c:v>1.5108000000000002E-2</c:v>
                </c:pt>
                <c:pt idx="50">
                  <c:v>1.9019999999999999E-2</c:v>
                </c:pt>
                <c:pt idx="51">
                  <c:v>2.3939999999999999E-2</c:v>
                </c:pt>
                <c:pt idx="52">
                  <c:v>3.0143999999999997E-2</c:v>
                </c:pt>
                <c:pt idx="53">
                  <c:v>3.7943999999999999E-2</c:v>
                </c:pt>
                <c:pt idx="54">
                  <c:v>4.7772000000000002E-2</c:v>
                </c:pt>
                <c:pt idx="55">
                  <c:v>6.0143999999999996E-2</c:v>
                </c:pt>
                <c:pt idx="56">
                  <c:v>7.5719999999999996E-2</c:v>
                </c:pt>
                <c:pt idx="57">
                  <c:v>9.5315999999999998E-2</c:v>
                </c:pt>
                <c:pt idx="58">
                  <c:v>0.12</c:v>
                </c:pt>
                <c:pt idx="59">
                  <c:v>0.15107999999999999</c:v>
                </c:pt>
                <c:pt idx="60">
                  <c:v>0.19019999999999998</c:v>
                </c:pt>
                <c:pt idx="61">
                  <c:v>0.2394</c:v>
                </c:pt>
                <c:pt idx="62">
                  <c:v>0.30143999999999999</c:v>
                </c:pt>
                <c:pt idx="63">
                  <c:v>0.37944</c:v>
                </c:pt>
                <c:pt idx="64">
                  <c:v>0.47771999999999998</c:v>
                </c:pt>
                <c:pt idx="65">
                  <c:v>0.60143999999999997</c:v>
                </c:pt>
                <c:pt idx="66">
                  <c:v>0.75719999999999987</c:v>
                </c:pt>
                <c:pt idx="67">
                  <c:v>0.9531599999999999</c:v>
                </c:pt>
                <c:pt idx="68">
                  <c:v>1.2</c:v>
                </c:pt>
                <c:pt idx="69">
                  <c:v>1.5107999999999999</c:v>
                </c:pt>
                <c:pt idx="70">
                  <c:v>1.9019999999999999</c:v>
                </c:pt>
                <c:pt idx="71">
                  <c:v>2.3939999999999997</c:v>
                </c:pt>
                <c:pt idx="72">
                  <c:v>3.0144000000000002</c:v>
                </c:pt>
                <c:pt idx="73">
                  <c:v>3.7944</c:v>
                </c:pt>
                <c:pt idx="74">
                  <c:v>4.7771999999999997</c:v>
                </c:pt>
                <c:pt idx="75">
                  <c:v>6</c:v>
                </c:pt>
                <c:pt idx="76">
                  <c:v>1.7000000000000001E-4</c:v>
                </c:pt>
                <c:pt idx="77">
                  <c:v>2.1403000000000004E-4</c:v>
                </c:pt>
                <c:pt idx="78">
                  <c:v>2.6945000000000002E-4</c:v>
                </c:pt>
                <c:pt idx="79">
                  <c:v>3.3915000000000003E-4</c:v>
                </c:pt>
                <c:pt idx="80">
                  <c:v>4.2704E-4</c:v>
                </c:pt>
                <c:pt idx="81">
                  <c:v>5.3754000000000009E-4</c:v>
                </c:pt>
                <c:pt idx="82">
                  <c:v>6.7677000000000004E-4</c:v>
                </c:pt>
                <c:pt idx="83">
                  <c:v>8.5203999999999998E-4</c:v>
                </c:pt>
                <c:pt idx="84">
                  <c:v>1.0727000000000002E-3</c:v>
                </c:pt>
                <c:pt idx="85">
                  <c:v>1.3503100000000002E-3</c:v>
                </c:pt>
                <c:pt idx="86">
                  <c:v>1.7000000000000001E-3</c:v>
                </c:pt>
                <c:pt idx="87">
                  <c:v>2.1403000000000004E-3</c:v>
                </c:pt>
                <c:pt idx="88">
                  <c:v>2.6945000000000003E-3</c:v>
                </c:pt>
                <c:pt idx="89">
                  <c:v>3.3915000000000004E-3</c:v>
                </c:pt>
                <c:pt idx="90">
                  <c:v>4.2703999999999997E-3</c:v>
                </c:pt>
                <c:pt idx="91">
                  <c:v>5.3753999999999998E-3</c:v>
                </c:pt>
                <c:pt idx="92">
                  <c:v>6.7677000000000006E-3</c:v>
                </c:pt>
                <c:pt idx="93">
                  <c:v>8.5204000000000009E-3</c:v>
                </c:pt>
                <c:pt idx="94">
                  <c:v>1.0727E-2</c:v>
                </c:pt>
                <c:pt idx="95">
                  <c:v>1.3503100000000001E-2</c:v>
                </c:pt>
                <c:pt idx="96">
                  <c:v>1.7000000000000001E-2</c:v>
                </c:pt>
                <c:pt idx="97">
                  <c:v>2.1402999999999998E-2</c:v>
                </c:pt>
                <c:pt idx="98">
                  <c:v>2.6945E-2</c:v>
                </c:pt>
                <c:pt idx="99">
                  <c:v>3.3915000000000008E-2</c:v>
                </c:pt>
                <c:pt idx="100">
                  <c:v>4.2704000000000006E-2</c:v>
                </c:pt>
                <c:pt idx="101">
                  <c:v>5.3754000000000003E-2</c:v>
                </c:pt>
                <c:pt idx="102">
                  <c:v>6.7677000000000001E-2</c:v>
                </c:pt>
                <c:pt idx="103">
                  <c:v>8.5204000000000002E-2</c:v>
                </c:pt>
                <c:pt idx="104">
                  <c:v>0.10727</c:v>
                </c:pt>
                <c:pt idx="105">
                  <c:v>0.13503100000000001</c:v>
                </c:pt>
                <c:pt idx="106">
                  <c:v>0.17</c:v>
                </c:pt>
                <c:pt idx="107">
                  <c:v>0.21403000000000003</c:v>
                </c:pt>
                <c:pt idx="108">
                  <c:v>0.26945000000000002</c:v>
                </c:pt>
                <c:pt idx="109">
                  <c:v>0.33915000000000001</c:v>
                </c:pt>
                <c:pt idx="110">
                  <c:v>0.42704000000000003</c:v>
                </c:pt>
                <c:pt idx="111">
                  <c:v>0.53754000000000002</c:v>
                </c:pt>
                <c:pt idx="112">
                  <c:v>0.67677000000000009</c:v>
                </c:pt>
                <c:pt idx="113">
                  <c:v>0.85000000000000009</c:v>
                </c:pt>
                <c:pt idx="114">
                  <c:v>3.5000000000000004E-5</c:v>
                </c:pt>
                <c:pt idx="115">
                  <c:v>4.4065000000000006E-5</c:v>
                </c:pt>
                <c:pt idx="116">
                  <c:v>5.5475E-5</c:v>
                </c:pt>
                <c:pt idx="117">
                  <c:v>6.9825000000000003E-5</c:v>
                </c:pt>
                <c:pt idx="118">
                  <c:v>8.7919999999999998E-5</c:v>
                </c:pt>
                <c:pt idx="119">
                  <c:v>1.1067000000000001E-4</c:v>
                </c:pt>
                <c:pt idx="120">
                  <c:v>1.3933500000000001E-4</c:v>
                </c:pt>
                <c:pt idx="121">
                  <c:v>1.7542E-4</c:v>
                </c:pt>
                <c:pt idx="122">
                  <c:v>2.2085000000000003E-4</c:v>
                </c:pt>
                <c:pt idx="123">
                  <c:v>2.7800500000000001E-4</c:v>
                </c:pt>
                <c:pt idx="124">
                  <c:v>3.5000000000000005E-4</c:v>
                </c:pt>
                <c:pt idx="125">
                  <c:v>4.4065000000000006E-4</c:v>
                </c:pt>
                <c:pt idx="126">
                  <c:v>5.5475000000000001E-4</c:v>
                </c:pt>
                <c:pt idx="127">
                  <c:v>6.9825000000000009E-4</c:v>
                </c:pt>
                <c:pt idx="128">
                  <c:v>8.791999999999999E-4</c:v>
                </c:pt>
                <c:pt idx="129">
                  <c:v>1.1067E-3</c:v>
                </c:pt>
                <c:pt idx="130">
                  <c:v>1.39335E-3</c:v>
                </c:pt>
                <c:pt idx="131">
                  <c:v>1.7542E-3</c:v>
                </c:pt>
                <c:pt idx="132">
                  <c:v>2.2085E-3</c:v>
                </c:pt>
                <c:pt idx="133">
                  <c:v>2.7800500000000001E-3</c:v>
                </c:pt>
                <c:pt idx="134">
                  <c:v>3.5000000000000001E-3</c:v>
                </c:pt>
                <c:pt idx="135">
                  <c:v>4.4064999999999998E-3</c:v>
                </c:pt>
                <c:pt idx="136">
                  <c:v>5.5475000000000003E-3</c:v>
                </c:pt>
                <c:pt idx="137">
                  <c:v>6.9825000000000009E-3</c:v>
                </c:pt>
                <c:pt idx="138">
                  <c:v>8.7919999999999995E-3</c:v>
                </c:pt>
                <c:pt idx="139">
                  <c:v>1.1067E-2</c:v>
                </c:pt>
                <c:pt idx="140">
                  <c:v>1.39335E-2</c:v>
                </c:pt>
                <c:pt idx="141">
                  <c:v>1.7541999999999999E-2</c:v>
                </c:pt>
                <c:pt idx="142">
                  <c:v>2.2085E-2</c:v>
                </c:pt>
                <c:pt idx="143">
                  <c:v>2.7800499999999999E-2</c:v>
                </c:pt>
                <c:pt idx="144">
                  <c:v>3.5000000000000003E-2</c:v>
                </c:pt>
                <c:pt idx="145">
                  <c:v>4.4065E-2</c:v>
                </c:pt>
                <c:pt idx="146">
                  <c:v>5.5474999999999997E-2</c:v>
                </c:pt>
                <c:pt idx="147">
                  <c:v>6.9824999999999998E-2</c:v>
                </c:pt>
                <c:pt idx="148">
                  <c:v>8.7920000000000012E-2</c:v>
                </c:pt>
                <c:pt idx="149">
                  <c:v>0.11067</c:v>
                </c:pt>
                <c:pt idx="150">
                  <c:v>0.13933500000000001</c:v>
                </c:pt>
                <c:pt idx="151">
                  <c:v>0.17500000000000002</c:v>
                </c:pt>
              </c:numCache>
            </c:numRef>
          </c:xVal>
          <c:yVal>
            <c:numRef>
              <c:f>P3A1new_20!$C$3:$C$154</c:f>
              <c:numCache>
                <c:formatCode>General</c:formatCode>
                <c:ptCount val="152"/>
                <c:pt idx="0">
                  <c:v>9337</c:v>
                </c:pt>
                <c:pt idx="1">
                  <c:v>11470</c:v>
                </c:pt>
                <c:pt idx="2">
                  <c:v>14090</c:v>
                </c:pt>
                <c:pt idx="3">
                  <c:v>17250</c:v>
                </c:pt>
                <c:pt idx="4">
                  <c:v>21070</c:v>
                </c:pt>
                <c:pt idx="5">
                  <c:v>25710</c:v>
                </c:pt>
                <c:pt idx="6">
                  <c:v>31260</c:v>
                </c:pt>
                <c:pt idx="7">
                  <c:v>37910</c:v>
                </c:pt>
                <c:pt idx="8">
                  <c:v>46010</c:v>
                </c:pt>
                <c:pt idx="9">
                  <c:v>55780</c:v>
                </c:pt>
                <c:pt idx="10">
                  <c:v>67330</c:v>
                </c:pt>
                <c:pt idx="11">
                  <c:v>81190</c:v>
                </c:pt>
                <c:pt idx="12">
                  <c:v>98010</c:v>
                </c:pt>
                <c:pt idx="13" formatCode="0.00E+00">
                  <c:v>118000</c:v>
                </c:pt>
                <c:pt idx="14" formatCode="0.00E+00">
                  <c:v>141800</c:v>
                </c:pt>
                <c:pt idx="15" formatCode="0.00E+00">
                  <c:v>170100</c:v>
                </c:pt>
                <c:pt idx="16" formatCode="0.00E+00">
                  <c:v>204000</c:v>
                </c:pt>
                <c:pt idx="17" formatCode="0.00E+00">
                  <c:v>244100</c:v>
                </c:pt>
                <c:pt idx="18" formatCode="0.00E+00">
                  <c:v>291400</c:v>
                </c:pt>
                <c:pt idx="19" formatCode="0.00E+00">
                  <c:v>348300</c:v>
                </c:pt>
                <c:pt idx="20" formatCode="0.00E+00">
                  <c:v>414700</c:v>
                </c:pt>
                <c:pt idx="21" formatCode="0.00E+00">
                  <c:v>494300</c:v>
                </c:pt>
                <c:pt idx="22" formatCode="0.00E+00">
                  <c:v>587900</c:v>
                </c:pt>
                <c:pt idx="23" formatCode="0.00E+00">
                  <c:v>698800</c:v>
                </c:pt>
                <c:pt idx="24" formatCode="0.00E+00">
                  <c:v>828700</c:v>
                </c:pt>
                <c:pt idx="25" formatCode="0.00E+00">
                  <c:v>983000</c:v>
                </c:pt>
                <c:pt idx="26" formatCode="0.00E+00">
                  <c:v>1163000</c:v>
                </c:pt>
                <c:pt idx="27" formatCode="0.00E+00">
                  <c:v>1369000</c:v>
                </c:pt>
                <c:pt idx="28" formatCode="0.00E+00">
                  <c:v>1620000</c:v>
                </c:pt>
                <c:pt idx="29" formatCode="0.00E+00">
                  <c:v>1902000</c:v>
                </c:pt>
                <c:pt idx="30" formatCode="0.00E+00">
                  <c:v>2238000</c:v>
                </c:pt>
                <c:pt idx="31" formatCode="0.00E+00">
                  <c:v>2629000</c:v>
                </c:pt>
                <c:pt idx="32" formatCode="0.00E+00">
                  <c:v>3078000</c:v>
                </c:pt>
                <c:pt idx="33" formatCode="0.00E+00">
                  <c:v>3612000</c:v>
                </c:pt>
                <c:pt idx="34" formatCode="0.00E+00">
                  <c:v>4205000</c:v>
                </c:pt>
                <c:pt idx="35" formatCode="0.00E+00">
                  <c:v>4925000</c:v>
                </c:pt>
                <c:pt idx="36" formatCode="0.00E+00">
                  <c:v>5708000</c:v>
                </c:pt>
                <c:pt idx="37" formatCode="0.00E+00">
                  <c:v>6061000</c:v>
                </c:pt>
                <c:pt idx="38">
                  <c:v>1182</c:v>
                </c:pt>
                <c:pt idx="39">
                  <c:v>1466</c:v>
                </c:pt>
                <c:pt idx="40">
                  <c:v>1819</c:v>
                </c:pt>
                <c:pt idx="41">
                  <c:v>2257</c:v>
                </c:pt>
                <c:pt idx="42">
                  <c:v>2796</c:v>
                </c:pt>
                <c:pt idx="43">
                  <c:v>3461</c:v>
                </c:pt>
                <c:pt idx="44">
                  <c:v>4273</c:v>
                </c:pt>
                <c:pt idx="45">
                  <c:v>5279</c:v>
                </c:pt>
                <c:pt idx="46">
                  <c:v>6513</c:v>
                </c:pt>
                <c:pt idx="47">
                  <c:v>8044</c:v>
                </c:pt>
                <c:pt idx="48">
                  <c:v>9889</c:v>
                </c:pt>
                <c:pt idx="49">
                  <c:v>12090</c:v>
                </c:pt>
                <c:pt idx="50">
                  <c:v>14890</c:v>
                </c:pt>
                <c:pt idx="51">
                  <c:v>18210</c:v>
                </c:pt>
                <c:pt idx="52">
                  <c:v>22300</c:v>
                </c:pt>
                <c:pt idx="53">
                  <c:v>27200</c:v>
                </c:pt>
                <c:pt idx="54">
                  <c:v>33290</c:v>
                </c:pt>
                <c:pt idx="55">
                  <c:v>40490</c:v>
                </c:pt>
                <c:pt idx="56">
                  <c:v>48910</c:v>
                </c:pt>
                <c:pt idx="57">
                  <c:v>59550</c:v>
                </c:pt>
                <c:pt idx="58">
                  <c:v>72140</c:v>
                </c:pt>
                <c:pt idx="59">
                  <c:v>87400</c:v>
                </c:pt>
                <c:pt idx="60" formatCode="0.00E+00">
                  <c:v>105500</c:v>
                </c:pt>
                <c:pt idx="61" formatCode="0.00E+00">
                  <c:v>127500</c:v>
                </c:pt>
                <c:pt idx="62" formatCode="0.00E+00">
                  <c:v>154000</c:v>
                </c:pt>
                <c:pt idx="63" formatCode="0.00E+00">
                  <c:v>184700</c:v>
                </c:pt>
                <c:pt idx="64" formatCode="0.00E+00">
                  <c:v>223400</c:v>
                </c:pt>
                <c:pt idx="65" formatCode="0.00E+00">
                  <c:v>267500</c:v>
                </c:pt>
                <c:pt idx="66" formatCode="0.00E+00">
                  <c:v>320600</c:v>
                </c:pt>
                <c:pt idx="67" formatCode="0.00E+00">
                  <c:v>385200</c:v>
                </c:pt>
                <c:pt idx="68" formatCode="0.00E+00">
                  <c:v>461400</c:v>
                </c:pt>
                <c:pt idx="69" formatCode="0.00E+00">
                  <c:v>551600</c:v>
                </c:pt>
                <c:pt idx="70" formatCode="0.00E+00">
                  <c:v>657700</c:v>
                </c:pt>
                <c:pt idx="71" formatCode="0.00E+00">
                  <c:v>782600</c:v>
                </c:pt>
                <c:pt idx="72" formatCode="0.00E+00">
                  <c:v>933700</c:v>
                </c:pt>
                <c:pt idx="73" formatCode="0.00E+00">
                  <c:v>1111000</c:v>
                </c:pt>
                <c:pt idx="74" formatCode="0.00E+00">
                  <c:v>1319000</c:v>
                </c:pt>
                <c:pt idx="75" formatCode="0.00E+00">
                  <c:v>1533000</c:v>
                </c:pt>
                <c:pt idx="76">
                  <c:v>162.6</c:v>
                </c:pt>
                <c:pt idx="77">
                  <c:v>203.8</c:v>
                </c:pt>
                <c:pt idx="78">
                  <c:v>255.8</c:v>
                </c:pt>
                <c:pt idx="79">
                  <c:v>321.8</c:v>
                </c:pt>
                <c:pt idx="80">
                  <c:v>403.1</c:v>
                </c:pt>
                <c:pt idx="81">
                  <c:v>504.5</c:v>
                </c:pt>
                <c:pt idx="82">
                  <c:v>628.1</c:v>
                </c:pt>
                <c:pt idx="83">
                  <c:v>779.7</c:v>
                </c:pt>
                <c:pt idx="84">
                  <c:v>973</c:v>
                </c:pt>
                <c:pt idx="85">
                  <c:v>1226</c:v>
                </c:pt>
                <c:pt idx="86">
                  <c:v>1524</c:v>
                </c:pt>
                <c:pt idx="87">
                  <c:v>1853</c:v>
                </c:pt>
                <c:pt idx="88">
                  <c:v>2346</c:v>
                </c:pt>
                <c:pt idx="89">
                  <c:v>2887</c:v>
                </c:pt>
                <c:pt idx="90">
                  <c:v>3637</c:v>
                </c:pt>
                <c:pt idx="91">
                  <c:v>4467</c:v>
                </c:pt>
                <c:pt idx="92">
                  <c:v>5649</c:v>
                </c:pt>
                <c:pt idx="93">
                  <c:v>6986</c:v>
                </c:pt>
                <c:pt idx="94">
                  <c:v>8383</c:v>
                </c:pt>
                <c:pt idx="95">
                  <c:v>10450</c:v>
                </c:pt>
                <c:pt idx="96">
                  <c:v>12820</c:v>
                </c:pt>
                <c:pt idx="97">
                  <c:v>15810</c:v>
                </c:pt>
                <c:pt idx="98">
                  <c:v>19630</c:v>
                </c:pt>
                <c:pt idx="99">
                  <c:v>23820</c:v>
                </c:pt>
                <c:pt idx="100">
                  <c:v>28890</c:v>
                </c:pt>
                <c:pt idx="101">
                  <c:v>35870</c:v>
                </c:pt>
                <c:pt idx="102">
                  <c:v>43830</c:v>
                </c:pt>
                <c:pt idx="103">
                  <c:v>53180</c:v>
                </c:pt>
                <c:pt idx="104">
                  <c:v>64760</c:v>
                </c:pt>
                <c:pt idx="105">
                  <c:v>78820</c:v>
                </c:pt>
                <c:pt idx="106">
                  <c:v>95760</c:v>
                </c:pt>
                <c:pt idx="107" formatCode="0.00E+00">
                  <c:v>116200</c:v>
                </c:pt>
                <c:pt idx="108" formatCode="0.00E+00">
                  <c:v>140700</c:v>
                </c:pt>
                <c:pt idx="109" formatCode="0.00E+00">
                  <c:v>170400</c:v>
                </c:pt>
                <c:pt idx="110" formatCode="0.00E+00">
                  <c:v>206000</c:v>
                </c:pt>
                <c:pt idx="111" formatCode="0.00E+00">
                  <c:v>248800</c:v>
                </c:pt>
                <c:pt idx="112" formatCode="0.00E+00">
                  <c:v>300300</c:v>
                </c:pt>
                <c:pt idx="113" formatCode="0.00E+00">
                  <c:v>360400</c:v>
                </c:pt>
                <c:pt idx="114">
                  <c:v>30.92</c:v>
                </c:pt>
                <c:pt idx="115">
                  <c:v>38.68</c:v>
                </c:pt>
                <c:pt idx="116">
                  <c:v>48.81</c:v>
                </c:pt>
                <c:pt idx="117">
                  <c:v>61.29</c:v>
                </c:pt>
                <c:pt idx="118">
                  <c:v>76.88</c:v>
                </c:pt>
                <c:pt idx="119">
                  <c:v>96.31</c:v>
                </c:pt>
                <c:pt idx="120">
                  <c:v>120.4</c:v>
                </c:pt>
                <c:pt idx="121">
                  <c:v>151</c:v>
                </c:pt>
                <c:pt idx="122">
                  <c:v>189.3</c:v>
                </c:pt>
                <c:pt idx="123">
                  <c:v>239</c:v>
                </c:pt>
                <c:pt idx="124">
                  <c:v>299.3</c:v>
                </c:pt>
                <c:pt idx="125">
                  <c:v>371.6</c:v>
                </c:pt>
                <c:pt idx="126">
                  <c:v>469.8</c:v>
                </c:pt>
                <c:pt idx="127">
                  <c:v>585.70000000000005</c:v>
                </c:pt>
                <c:pt idx="128">
                  <c:v>738.2</c:v>
                </c:pt>
                <c:pt idx="129">
                  <c:v>920.4</c:v>
                </c:pt>
                <c:pt idx="130">
                  <c:v>1158</c:v>
                </c:pt>
                <c:pt idx="131">
                  <c:v>1443</c:v>
                </c:pt>
                <c:pt idx="132">
                  <c:v>1781</c:v>
                </c:pt>
                <c:pt idx="133">
                  <c:v>2233</c:v>
                </c:pt>
                <c:pt idx="134">
                  <c:v>2779</c:v>
                </c:pt>
                <c:pt idx="135">
                  <c:v>3450</c:v>
                </c:pt>
                <c:pt idx="136">
                  <c:v>4300</c:v>
                </c:pt>
                <c:pt idx="137">
                  <c:v>5312</c:v>
                </c:pt>
                <c:pt idx="138">
                  <c:v>6575</c:v>
                </c:pt>
                <c:pt idx="139">
                  <c:v>8117</c:v>
                </c:pt>
                <c:pt idx="140">
                  <c:v>10070</c:v>
                </c:pt>
                <c:pt idx="141">
                  <c:v>12450</c:v>
                </c:pt>
                <c:pt idx="142">
                  <c:v>15340</c:v>
                </c:pt>
                <c:pt idx="143">
                  <c:v>18960</c:v>
                </c:pt>
                <c:pt idx="144">
                  <c:v>23130</c:v>
                </c:pt>
                <c:pt idx="145">
                  <c:v>28550</c:v>
                </c:pt>
                <c:pt idx="146">
                  <c:v>35010</c:v>
                </c:pt>
                <c:pt idx="147">
                  <c:v>42870</c:v>
                </c:pt>
                <c:pt idx="148">
                  <c:v>52410</c:v>
                </c:pt>
                <c:pt idx="149">
                  <c:v>64070</c:v>
                </c:pt>
                <c:pt idx="150">
                  <c:v>78210</c:v>
                </c:pt>
                <c:pt idx="151">
                  <c:v>95270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305664"/>
        <c:axId val="216307200"/>
      </c:scatterChart>
      <c:valAx>
        <c:axId val="216305664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6307200"/>
        <c:crosses val="autoZero"/>
        <c:crossBetween val="midCat"/>
      </c:valAx>
      <c:valAx>
        <c:axId val="216307200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6305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1"/>
          <c:tx>
            <c:strRef>
              <c:f>P3A2_30!$P$1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P3A2_30!$P$3:$P$154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1.3000000000000002E-3</c:v>
                </c:pt>
                <c:pt idx="39">
                  <c:v>1.6367E-3</c:v>
                </c:pt>
                <c:pt idx="40">
                  <c:v>2.0604999999999998E-3</c:v>
                </c:pt>
                <c:pt idx="41">
                  <c:v>2.5934999999999999E-3</c:v>
                </c:pt>
                <c:pt idx="42">
                  <c:v>3.2656E-3</c:v>
                </c:pt>
                <c:pt idx="43">
                  <c:v>4.1106000000000007E-3</c:v>
                </c:pt>
                <c:pt idx="44">
                  <c:v>5.1752999999999999E-3</c:v>
                </c:pt>
                <c:pt idx="45">
                  <c:v>6.5155999999999999E-3</c:v>
                </c:pt>
                <c:pt idx="46">
                  <c:v>8.2030000000000002E-3</c:v>
                </c:pt>
                <c:pt idx="47">
                  <c:v>1.0325900000000001E-2</c:v>
                </c:pt>
                <c:pt idx="48">
                  <c:v>1.3000000000000001E-2</c:v>
                </c:pt>
                <c:pt idx="49">
                  <c:v>1.6367000000000003E-2</c:v>
                </c:pt>
                <c:pt idx="50">
                  <c:v>2.0605000000000002E-2</c:v>
                </c:pt>
                <c:pt idx="51">
                  <c:v>2.5935000000000003E-2</c:v>
                </c:pt>
                <c:pt idx="52">
                  <c:v>3.2655999999999998E-2</c:v>
                </c:pt>
                <c:pt idx="53">
                  <c:v>4.1105999999999997E-2</c:v>
                </c:pt>
                <c:pt idx="54">
                  <c:v>5.1753E-2</c:v>
                </c:pt>
                <c:pt idx="55">
                  <c:v>6.5156000000000006E-2</c:v>
                </c:pt>
                <c:pt idx="56">
                  <c:v>8.2030000000000006E-2</c:v>
                </c:pt>
                <c:pt idx="57">
                  <c:v>0.103259</c:v>
                </c:pt>
                <c:pt idx="58">
                  <c:v>0.13</c:v>
                </c:pt>
                <c:pt idx="59">
                  <c:v>0.16366999999999998</c:v>
                </c:pt>
                <c:pt idx="60">
                  <c:v>0.20605000000000001</c:v>
                </c:pt>
                <c:pt idx="61">
                  <c:v>0.25935000000000002</c:v>
                </c:pt>
                <c:pt idx="62">
                  <c:v>0.32656000000000002</c:v>
                </c:pt>
                <c:pt idx="63">
                  <c:v>0.41105999999999998</c:v>
                </c:pt>
                <c:pt idx="64">
                  <c:v>0.51753000000000005</c:v>
                </c:pt>
                <c:pt idx="65">
                  <c:v>0.65155999999999992</c:v>
                </c:pt>
                <c:pt idx="66">
                  <c:v>0.82030000000000003</c:v>
                </c:pt>
                <c:pt idx="67">
                  <c:v>1.0325899999999999</c:v>
                </c:pt>
                <c:pt idx="68">
                  <c:v>1.3</c:v>
                </c:pt>
                <c:pt idx="69">
                  <c:v>1.6367</c:v>
                </c:pt>
                <c:pt idx="70">
                  <c:v>2.0605000000000002</c:v>
                </c:pt>
                <c:pt idx="71">
                  <c:v>2.5935000000000001</c:v>
                </c:pt>
                <c:pt idx="72">
                  <c:v>3.2656000000000001</c:v>
                </c:pt>
                <c:pt idx="73">
                  <c:v>4.1106000000000007</c:v>
                </c:pt>
                <c:pt idx="74">
                  <c:v>5.1753000000000009</c:v>
                </c:pt>
                <c:pt idx="75">
                  <c:v>6.5</c:v>
                </c:pt>
                <c:pt idx="76">
                  <c:v>2.0000000000000001E-4</c:v>
                </c:pt>
                <c:pt idx="77">
                  <c:v>2.5179999999999999E-4</c:v>
                </c:pt>
                <c:pt idx="78">
                  <c:v>3.1700000000000001E-4</c:v>
                </c:pt>
                <c:pt idx="79">
                  <c:v>3.9899999999999999E-4</c:v>
                </c:pt>
                <c:pt idx="80">
                  <c:v>5.0239999999999996E-4</c:v>
                </c:pt>
                <c:pt idx="81">
                  <c:v>6.3240000000000008E-4</c:v>
                </c:pt>
                <c:pt idx="82">
                  <c:v>7.9619999999999995E-4</c:v>
                </c:pt>
                <c:pt idx="83">
                  <c:v>1.0024000000000001E-3</c:v>
                </c:pt>
                <c:pt idx="84">
                  <c:v>1.2620000000000001E-3</c:v>
                </c:pt>
                <c:pt idx="85">
                  <c:v>1.5886000000000001E-3</c:v>
                </c:pt>
                <c:pt idx="86">
                  <c:v>2E-3</c:v>
                </c:pt>
                <c:pt idx="87">
                  <c:v>2.5180000000000003E-3</c:v>
                </c:pt>
                <c:pt idx="88">
                  <c:v>3.1700000000000001E-3</c:v>
                </c:pt>
                <c:pt idx="89">
                  <c:v>3.9900000000000005E-3</c:v>
                </c:pt>
                <c:pt idx="90">
                  <c:v>5.0239999999999998E-3</c:v>
                </c:pt>
                <c:pt idx="91">
                  <c:v>6.3239999999999998E-3</c:v>
                </c:pt>
                <c:pt idx="92">
                  <c:v>7.9620000000000003E-3</c:v>
                </c:pt>
                <c:pt idx="93">
                  <c:v>1.0024E-2</c:v>
                </c:pt>
                <c:pt idx="94">
                  <c:v>1.2620000000000001E-2</c:v>
                </c:pt>
                <c:pt idx="95">
                  <c:v>1.5886000000000001E-2</c:v>
                </c:pt>
                <c:pt idx="96">
                  <c:v>0.02</c:v>
                </c:pt>
                <c:pt idx="97">
                  <c:v>2.5179999999999998E-2</c:v>
                </c:pt>
                <c:pt idx="98">
                  <c:v>3.1699999999999999E-2</c:v>
                </c:pt>
                <c:pt idx="99">
                  <c:v>3.9900000000000005E-2</c:v>
                </c:pt>
                <c:pt idx="100">
                  <c:v>5.024E-2</c:v>
                </c:pt>
                <c:pt idx="101">
                  <c:v>6.3240000000000005E-2</c:v>
                </c:pt>
                <c:pt idx="102">
                  <c:v>7.9619999999999996E-2</c:v>
                </c:pt>
                <c:pt idx="103">
                  <c:v>0.10024</c:v>
                </c:pt>
                <c:pt idx="104">
                  <c:v>0.12620000000000001</c:v>
                </c:pt>
                <c:pt idx="105">
                  <c:v>0.15886</c:v>
                </c:pt>
                <c:pt idx="106">
                  <c:v>0.2</c:v>
                </c:pt>
                <c:pt idx="107">
                  <c:v>0.25180000000000002</c:v>
                </c:pt>
                <c:pt idx="108">
                  <c:v>0.317</c:v>
                </c:pt>
                <c:pt idx="109">
                  <c:v>0.39900000000000002</c:v>
                </c:pt>
                <c:pt idx="110">
                  <c:v>0.50240000000000007</c:v>
                </c:pt>
                <c:pt idx="111">
                  <c:v>0.63240000000000007</c:v>
                </c:pt>
                <c:pt idx="112">
                  <c:v>0.79620000000000002</c:v>
                </c:pt>
                <c:pt idx="113">
                  <c:v>1</c:v>
                </c:pt>
                <c:pt idx="114">
                  <c:v>4.4999999999999996E-5</c:v>
                </c:pt>
                <c:pt idx="115">
                  <c:v>5.6654999999999999E-5</c:v>
                </c:pt>
                <c:pt idx="116">
                  <c:v>7.1324999999999999E-5</c:v>
                </c:pt>
                <c:pt idx="117">
                  <c:v>8.9774999999999987E-5</c:v>
                </c:pt>
                <c:pt idx="118">
                  <c:v>1.1303999999999999E-4</c:v>
                </c:pt>
                <c:pt idx="119">
                  <c:v>1.4228999999999999E-4</c:v>
                </c:pt>
                <c:pt idx="120">
                  <c:v>1.7914499999999997E-4</c:v>
                </c:pt>
                <c:pt idx="121">
                  <c:v>2.2553999999999999E-4</c:v>
                </c:pt>
                <c:pt idx="122">
                  <c:v>2.8394999999999999E-4</c:v>
                </c:pt>
                <c:pt idx="123">
                  <c:v>3.5743499999999997E-4</c:v>
                </c:pt>
                <c:pt idx="124">
                  <c:v>4.4999999999999999E-4</c:v>
                </c:pt>
                <c:pt idx="125">
                  <c:v>5.6654999999999997E-4</c:v>
                </c:pt>
                <c:pt idx="126">
                  <c:v>7.1324999999999991E-4</c:v>
                </c:pt>
                <c:pt idx="127">
                  <c:v>8.9775E-4</c:v>
                </c:pt>
                <c:pt idx="128">
                  <c:v>1.1303999999999997E-3</c:v>
                </c:pt>
                <c:pt idx="129">
                  <c:v>1.4228999999999997E-3</c:v>
                </c:pt>
                <c:pt idx="130">
                  <c:v>1.79145E-3</c:v>
                </c:pt>
                <c:pt idx="131">
                  <c:v>2.2553999999999999E-3</c:v>
                </c:pt>
                <c:pt idx="132">
                  <c:v>2.8395E-3</c:v>
                </c:pt>
                <c:pt idx="133">
                  <c:v>3.5743499999999996E-3</c:v>
                </c:pt>
                <c:pt idx="134">
                  <c:v>4.4999999999999997E-3</c:v>
                </c:pt>
                <c:pt idx="135">
                  <c:v>5.6654999999999995E-3</c:v>
                </c:pt>
                <c:pt idx="136">
                  <c:v>7.1324999999999991E-3</c:v>
                </c:pt>
                <c:pt idx="137">
                  <c:v>8.9774999999999994E-3</c:v>
                </c:pt>
                <c:pt idx="138">
                  <c:v>1.1304E-2</c:v>
                </c:pt>
                <c:pt idx="139">
                  <c:v>1.4228999999999999E-2</c:v>
                </c:pt>
                <c:pt idx="140">
                  <c:v>1.7914499999999996E-2</c:v>
                </c:pt>
                <c:pt idx="141">
                  <c:v>2.2553999999999998E-2</c:v>
                </c:pt>
                <c:pt idx="142">
                  <c:v>2.8394999999999997E-2</c:v>
                </c:pt>
                <c:pt idx="143">
                  <c:v>3.5743499999999997E-2</c:v>
                </c:pt>
                <c:pt idx="144">
                  <c:v>4.4999999999999998E-2</c:v>
                </c:pt>
                <c:pt idx="145">
                  <c:v>5.6654999999999997E-2</c:v>
                </c:pt>
                <c:pt idx="146">
                  <c:v>7.1325E-2</c:v>
                </c:pt>
                <c:pt idx="147">
                  <c:v>8.9774999999999994E-2</c:v>
                </c:pt>
                <c:pt idx="148">
                  <c:v>0.11304</c:v>
                </c:pt>
                <c:pt idx="149">
                  <c:v>0.14229</c:v>
                </c:pt>
                <c:pt idx="150">
                  <c:v>0.179145</c:v>
                </c:pt>
                <c:pt idx="151">
                  <c:v>0.22499999999999998</c:v>
                </c:pt>
              </c:numCache>
            </c:numRef>
          </c:xVal>
          <c:yVal>
            <c:numRef>
              <c:f>P3A2_30!$C$3:$C$154</c:f>
              <c:numCache>
                <c:formatCode>General</c:formatCode>
                <c:ptCount val="152"/>
                <c:pt idx="0">
                  <c:v>3495</c:v>
                </c:pt>
                <c:pt idx="1">
                  <c:v>4382</c:v>
                </c:pt>
                <c:pt idx="2">
                  <c:v>5442</c:v>
                </c:pt>
                <c:pt idx="3">
                  <c:v>6728</c:v>
                </c:pt>
                <c:pt idx="4">
                  <c:v>8296</c:v>
                </c:pt>
                <c:pt idx="5">
                  <c:v>10190</c:v>
                </c:pt>
                <c:pt idx="6">
                  <c:v>12490</c:v>
                </c:pt>
                <c:pt idx="7">
                  <c:v>15270</c:v>
                </c:pt>
                <c:pt idx="8">
                  <c:v>18680</c:v>
                </c:pt>
                <c:pt idx="9">
                  <c:v>22860</c:v>
                </c:pt>
                <c:pt idx="10">
                  <c:v>27820</c:v>
                </c:pt>
                <c:pt idx="11">
                  <c:v>33640</c:v>
                </c:pt>
                <c:pt idx="12">
                  <c:v>41040</c:v>
                </c:pt>
                <c:pt idx="13">
                  <c:v>49620</c:v>
                </c:pt>
                <c:pt idx="14">
                  <c:v>60390</c:v>
                </c:pt>
                <c:pt idx="15">
                  <c:v>72860</c:v>
                </c:pt>
                <c:pt idx="16">
                  <c:v>88400</c:v>
                </c:pt>
                <c:pt idx="17" formatCode="0.00E+00">
                  <c:v>106400</c:v>
                </c:pt>
                <c:pt idx="18" formatCode="0.00E+00">
                  <c:v>127400</c:v>
                </c:pt>
                <c:pt idx="19" formatCode="0.00E+00">
                  <c:v>153600</c:v>
                </c:pt>
                <c:pt idx="20" formatCode="0.00E+00">
                  <c:v>184300</c:v>
                </c:pt>
                <c:pt idx="21" formatCode="0.00E+00">
                  <c:v>221100</c:v>
                </c:pt>
                <c:pt idx="22" formatCode="0.00E+00">
                  <c:v>265900</c:v>
                </c:pt>
                <c:pt idx="23" formatCode="0.00E+00">
                  <c:v>317000</c:v>
                </c:pt>
                <c:pt idx="24" formatCode="0.00E+00">
                  <c:v>379700</c:v>
                </c:pt>
                <c:pt idx="25" formatCode="0.00E+00">
                  <c:v>455500</c:v>
                </c:pt>
                <c:pt idx="26" formatCode="0.00E+00">
                  <c:v>542100</c:v>
                </c:pt>
                <c:pt idx="27" formatCode="0.00E+00">
                  <c:v>647200</c:v>
                </c:pt>
                <c:pt idx="28" formatCode="0.00E+00">
                  <c:v>765500</c:v>
                </c:pt>
                <c:pt idx="29" formatCode="0.00E+00">
                  <c:v>912100</c:v>
                </c:pt>
                <c:pt idx="30" formatCode="0.00E+00">
                  <c:v>1083000</c:v>
                </c:pt>
                <c:pt idx="31" formatCode="0.00E+00">
                  <c:v>1279000</c:v>
                </c:pt>
                <c:pt idx="32" formatCode="0.00E+00">
                  <c:v>1504000</c:v>
                </c:pt>
                <c:pt idx="33" formatCode="0.00E+00">
                  <c:v>1778000</c:v>
                </c:pt>
                <c:pt idx="34" formatCode="0.00E+00">
                  <c:v>2089000</c:v>
                </c:pt>
                <c:pt idx="35" formatCode="0.00E+00">
                  <c:v>2460000</c:v>
                </c:pt>
                <c:pt idx="36" formatCode="0.00E+00">
                  <c:v>2882000</c:v>
                </c:pt>
                <c:pt idx="37" formatCode="0.00E+00">
                  <c:v>3217000</c:v>
                </c:pt>
                <c:pt idx="38">
                  <c:v>465.1</c:v>
                </c:pt>
                <c:pt idx="39">
                  <c:v>581.5</c:v>
                </c:pt>
                <c:pt idx="40">
                  <c:v>727</c:v>
                </c:pt>
                <c:pt idx="41">
                  <c:v>907.7</c:v>
                </c:pt>
                <c:pt idx="42">
                  <c:v>1131</c:v>
                </c:pt>
                <c:pt idx="43">
                  <c:v>1409</c:v>
                </c:pt>
                <c:pt idx="44">
                  <c:v>1748</c:v>
                </c:pt>
                <c:pt idx="45">
                  <c:v>2166</c:v>
                </c:pt>
                <c:pt idx="46">
                  <c:v>2689</c:v>
                </c:pt>
                <c:pt idx="47">
                  <c:v>3344</c:v>
                </c:pt>
                <c:pt idx="48">
                  <c:v>4132</c:v>
                </c:pt>
                <c:pt idx="49">
                  <c:v>5079</c:v>
                </c:pt>
                <c:pt idx="50">
                  <c:v>6295</c:v>
                </c:pt>
                <c:pt idx="51">
                  <c:v>7741</c:v>
                </c:pt>
                <c:pt idx="52">
                  <c:v>9589</c:v>
                </c:pt>
                <c:pt idx="53">
                  <c:v>11750</c:v>
                </c:pt>
                <c:pt idx="54">
                  <c:v>14490</c:v>
                </c:pt>
                <c:pt idx="55">
                  <c:v>17780</c:v>
                </c:pt>
                <c:pt idx="56">
                  <c:v>21560</c:v>
                </c:pt>
                <c:pt idx="57">
                  <c:v>26420</c:v>
                </c:pt>
                <c:pt idx="58">
                  <c:v>32260</c:v>
                </c:pt>
                <c:pt idx="59">
                  <c:v>39360</c:v>
                </c:pt>
                <c:pt idx="60">
                  <c:v>47900</c:v>
                </c:pt>
                <c:pt idx="61">
                  <c:v>58180</c:v>
                </c:pt>
                <c:pt idx="62">
                  <c:v>70620</c:v>
                </c:pt>
                <c:pt idx="63">
                  <c:v>85520</c:v>
                </c:pt>
                <c:pt idx="64" formatCode="0.00E+00">
                  <c:v>104400</c:v>
                </c:pt>
                <c:pt idx="65" formatCode="0.00E+00">
                  <c:v>126200</c:v>
                </c:pt>
                <c:pt idx="66" formatCode="0.00E+00">
                  <c:v>151200</c:v>
                </c:pt>
                <c:pt idx="67" formatCode="0.00E+00">
                  <c:v>184100</c:v>
                </c:pt>
                <c:pt idx="68" formatCode="0.00E+00">
                  <c:v>220700</c:v>
                </c:pt>
                <c:pt idx="69" formatCode="0.00E+00">
                  <c:v>264900</c:v>
                </c:pt>
                <c:pt idx="70" formatCode="0.00E+00">
                  <c:v>318500</c:v>
                </c:pt>
                <c:pt idx="71" formatCode="0.00E+00">
                  <c:v>384600</c:v>
                </c:pt>
                <c:pt idx="72" formatCode="0.00E+00">
                  <c:v>460100</c:v>
                </c:pt>
                <c:pt idx="73" formatCode="0.00E+00">
                  <c:v>552800</c:v>
                </c:pt>
                <c:pt idx="74" formatCode="0.00E+00">
                  <c:v>662200</c:v>
                </c:pt>
                <c:pt idx="75" formatCode="0.00E+00">
                  <c:v>782800</c:v>
                </c:pt>
                <c:pt idx="76">
                  <c:v>75.510000000000005</c:v>
                </c:pt>
                <c:pt idx="77">
                  <c:v>94.87</c:v>
                </c:pt>
                <c:pt idx="78">
                  <c:v>119.2</c:v>
                </c:pt>
                <c:pt idx="79">
                  <c:v>149.4</c:v>
                </c:pt>
                <c:pt idx="80">
                  <c:v>188</c:v>
                </c:pt>
                <c:pt idx="81">
                  <c:v>235.5</c:v>
                </c:pt>
                <c:pt idx="82">
                  <c:v>294.2</c:v>
                </c:pt>
                <c:pt idx="83">
                  <c:v>367.3</c:v>
                </c:pt>
                <c:pt idx="84">
                  <c:v>460</c:v>
                </c:pt>
                <c:pt idx="85">
                  <c:v>579</c:v>
                </c:pt>
                <c:pt idx="86">
                  <c:v>723.2</c:v>
                </c:pt>
                <c:pt idx="87">
                  <c:v>890.4</c:v>
                </c:pt>
                <c:pt idx="88">
                  <c:v>1124</c:v>
                </c:pt>
                <c:pt idx="89">
                  <c:v>1393</c:v>
                </c:pt>
                <c:pt idx="90">
                  <c:v>1752</c:v>
                </c:pt>
                <c:pt idx="91">
                  <c:v>2177</c:v>
                </c:pt>
                <c:pt idx="92">
                  <c:v>2731</c:v>
                </c:pt>
                <c:pt idx="93">
                  <c:v>3386</c:v>
                </c:pt>
                <c:pt idx="94">
                  <c:v>4119</c:v>
                </c:pt>
                <c:pt idx="95">
                  <c:v>5159</c:v>
                </c:pt>
                <c:pt idx="96">
                  <c:v>6373</c:v>
                </c:pt>
                <c:pt idx="97">
                  <c:v>7846</c:v>
                </c:pt>
                <c:pt idx="98">
                  <c:v>9747</c:v>
                </c:pt>
                <c:pt idx="99">
                  <c:v>11960</c:v>
                </c:pt>
                <c:pt idx="100">
                  <c:v>14700</c:v>
                </c:pt>
                <c:pt idx="101">
                  <c:v>18150</c:v>
                </c:pt>
                <c:pt idx="102">
                  <c:v>22430</c:v>
                </c:pt>
                <c:pt idx="103">
                  <c:v>27050</c:v>
                </c:pt>
                <c:pt idx="104">
                  <c:v>33390</c:v>
                </c:pt>
                <c:pt idx="105">
                  <c:v>40880</c:v>
                </c:pt>
                <c:pt idx="106">
                  <c:v>49930</c:v>
                </c:pt>
                <c:pt idx="107">
                  <c:v>60920</c:v>
                </c:pt>
                <c:pt idx="108">
                  <c:v>74280</c:v>
                </c:pt>
                <c:pt idx="109">
                  <c:v>90480</c:v>
                </c:pt>
                <c:pt idx="110" formatCode="0.00E+00">
                  <c:v>110000</c:v>
                </c:pt>
                <c:pt idx="111" formatCode="0.00E+00">
                  <c:v>133800</c:v>
                </c:pt>
                <c:pt idx="112" formatCode="0.00E+00">
                  <c:v>162500</c:v>
                </c:pt>
                <c:pt idx="113" formatCode="0.00E+00">
                  <c:v>196700</c:v>
                </c:pt>
                <c:pt idx="114">
                  <c:v>16.29</c:v>
                </c:pt>
                <c:pt idx="115">
                  <c:v>20.8</c:v>
                </c:pt>
                <c:pt idx="116">
                  <c:v>26.14</c:v>
                </c:pt>
                <c:pt idx="117">
                  <c:v>32.869999999999997</c:v>
                </c:pt>
                <c:pt idx="118">
                  <c:v>41.51</c:v>
                </c:pt>
                <c:pt idx="119">
                  <c:v>52.17</c:v>
                </c:pt>
                <c:pt idx="120">
                  <c:v>64.97</c:v>
                </c:pt>
                <c:pt idx="121">
                  <c:v>81.13</c:v>
                </c:pt>
                <c:pt idx="122">
                  <c:v>102.1</c:v>
                </c:pt>
                <c:pt idx="123">
                  <c:v>129.6</c:v>
                </c:pt>
                <c:pt idx="124">
                  <c:v>161.9</c:v>
                </c:pt>
                <c:pt idx="125">
                  <c:v>197.1</c:v>
                </c:pt>
                <c:pt idx="126">
                  <c:v>250.9</c:v>
                </c:pt>
                <c:pt idx="127">
                  <c:v>313.60000000000002</c:v>
                </c:pt>
                <c:pt idx="128">
                  <c:v>402.5</c:v>
                </c:pt>
                <c:pt idx="129">
                  <c:v>498.6</c:v>
                </c:pt>
                <c:pt idx="130">
                  <c:v>639</c:v>
                </c:pt>
                <c:pt idx="131">
                  <c:v>801</c:v>
                </c:pt>
                <c:pt idx="132">
                  <c:v>963.1</c:v>
                </c:pt>
                <c:pt idx="133">
                  <c:v>1224</c:v>
                </c:pt>
                <c:pt idx="134">
                  <c:v>1528</c:v>
                </c:pt>
                <c:pt idx="135">
                  <c:v>1898</c:v>
                </c:pt>
                <c:pt idx="136">
                  <c:v>2415</c:v>
                </c:pt>
                <c:pt idx="137">
                  <c:v>2931</c:v>
                </c:pt>
                <c:pt idx="138">
                  <c:v>3667</c:v>
                </c:pt>
                <c:pt idx="139">
                  <c:v>4567</c:v>
                </c:pt>
                <c:pt idx="140">
                  <c:v>5643</c:v>
                </c:pt>
                <c:pt idx="141">
                  <c:v>7021</c:v>
                </c:pt>
                <c:pt idx="142">
                  <c:v>8688</c:v>
                </c:pt>
                <c:pt idx="143">
                  <c:v>10730</c:v>
                </c:pt>
                <c:pt idx="144">
                  <c:v>13260</c:v>
                </c:pt>
                <c:pt idx="145">
                  <c:v>16340</c:v>
                </c:pt>
                <c:pt idx="146">
                  <c:v>20140</c:v>
                </c:pt>
                <c:pt idx="147">
                  <c:v>24740</c:v>
                </c:pt>
                <c:pt idx="148">
                  <c:v>30440</c:v>
                </c:pt>
                <c:pt idx="149">
                  <c:v>37380</c:v>
                </c:pt>
                <c:pt idx="150">
                  <c:v>45870</c:v>
                </c:pt>
                <c:pt idx="151">
                  <c:v>56170</c:v>
                </c:pt>
              </c:numCache>
            </c:numRef>
          </c:yVal>
          <c:smooth val="0"/>
        </c:ser>
        <c:ser>
          <c:idx val="0"/>
          <c:order val="0"/>
          <c:tx>
            <c:strRef>
              <c:f>'[1]p3 field aged'!$P$1</c:f>
              <c:strCache>
                <c:ptCount val="1"/>
                <c:pt idx="0">
                  <c:v>P3</c:v>
                </c:pt>
              </c:strCache>
            </c:strRef>
          </c:tx>
          <c:spPr>
            <a:ln w="28575">
              <a:noFill/>
            </a:ln>
          </c:spPr>
          <c:xVal>
            <c:numRef>
              <c:f>'[1]p3 field aged'!$P$3:$P$160</c:f>
              <c:numCache>
                <c:formatCode>General</c:formatCode>
                <c:ptCount val="158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8.0000000000000004E-4</c:v>
                </c:pt>
                <c:pt idx="39">
                  <c:v>1.0072E-3</c:v>
                </c:pt>
                <c:pt idx="40">
                  <c:v>1.268E-3</c:v>
                </c:pt>
                <c:pt idx="41">
                  <c:v>1.596E-3</c:v>
                </c:pt>
                <c:pt idx="42">
                  <c:v>2.0095999999999998E-3</c:v>
                </c:pt>
                <c:pt idx="43">
                  <c:v>2.5296000000000003E-3</c:v>
                </c:pt>
                <c:pt idx="44">
                  <c:v>3.1847999999999998E-3</c:v>
                </c:pt>
                <c:pt idx="45">
                  <c:v>4.0096000000000003E-3</c:v>
                </c:pt>
                <c:pt idx="46">
                  <c:v>5.0480000000000004E-3</c:v>
                </c:pt>
                <c:pt idx="47">
                  <c:v>6.3544000000000005E-3</c:v>
                </c:pt>
                <c:pt idx="48">
                  <c:v>8.0000000000000002E-3</c:v>
                </c:pt>
                <c:pt idx="49">
                  <c:v>1.0072000000000001E-2</c:v>
                </c:pt>
                <c:pt idx="50">
                  <c:v>1.268E-2</c:v>
                </c:pt>
                <c:pt idx="51">
                  <c:v>1.5960000000000002E-2</c:v>
                </c:pt>
                <c:pt idx="52">
                  <c:v>2.0095999999999999E-2</c:v>
                </c:pt>
                <c:pt idx="53">
                  <c:v>2.5295999999999999E-2</c:v>
                </c:pt>
                <c:pt idx="54">
                  <c:v>3.1848000000000001E-2</c:v>
                </c:pt>
                <c:pt idx="55">
                  <c:v>4.0096E-2</c:v>
                </c:pt>
                <c:pt idx="56">
                  <c:v>5.0480000000000004E-2</c:v>
                </c:pt>
                <c:pt idx="57">
                  <c:v>6.3544000000000003E-2</c:v>
                </c:pt>
                <c:pt idx="58">
                  <c:v>0.08</c:v>
                </c:pt>
                <c:pt idx="59">
                  <c:v>0.10071999999999999</c:v>
                </c:pt>
                <c:pt idx="60">
                  <c:v>0.1268</c:v>
                </c:pt>
                <c:pt idx="61">
                  <c:v>0.15960000000000002</c:v>
                </c:pt>
                <c:pt idx="62">
                  <c:v>0.20096</c:v>
                </c:pt>
                <c:pt idx="63">
                  <c:v>0.25296000000000002</c:v>
                </c:pt>
                <c:pt idx="64">
                  <c:v>0.31847999999999999</c:v>
                </c:pt>
                <c:pt idx="65">
                  <c:v>0.40095999999999998</c:v>
                </c:pt>
                <c:pt idx="66">
                  <c:v>0.50480000000000003</c:v>
                </c:pt>
                <c:pt idx="67">
                  <c:v>0.63544</c:v>
                </c:pt>
                <c:pt idx="68">
                  <c:v>0.8</c:v>
                </c:pt>
                <c:pt idx="69">
                  <c:v>1.0072000000000001</c:v>
                </c:pt>
                <c:pt idx="70">
                  <c:v>1.268</c:v>
                </c:pt>
                <c:pt idx="71">
                  <c:v>1.5960000000000001</c:v>
                </c:pt>
                <c:pt idx="72">
                  <c:v>2.0096000000000003</c:v>
                </c:pt>
                <c:pt idx="73">
                  <c:v>2.5296000000000003</c:v>
                </c:pt>
                <c:pt idx="74">
                  <c:v>3.1848000000000001</c:v>
                </c:pt>
                <c:pt idx="75">
                  <c:v>4</c:v>
                </c:pt>
                <c:pt idx="76">
                  <c:v>1E-4</c:v>
                </c:pt>
                <c:pt idx="77">
                  <c:v>1.259E-4</c:v>
                </c:pt>
                <c:pt idx="78">
                  <c:v>1.585E-4</c:v>
                </c:pt>
                <c:pt idx="79">
                  <c:v>1.995E-4</c:v>
                </c:pt>
                <c:pt idx="80">
                  <c:v>2.5119999999999998E-4</c:v>
                </c:pt>
                <c:pt idx="81">
                  <c:v>3.1620000000000004E-4</c:v>
                </c:pt>
                <c:pt idx="82">
                  <c:v>3.9809999999999997E-4</c:v>
                </c:pt>
                <c:pt idx="83">
                  <c:v>5.0120000000000004E-4</c:v>
                </c:pt>
                <c:pt idx="84">
                  <c:v>6.3100000000000005E-4</c:v>
                </c:pt>
                <c:pt idx="85">
                  <c:v>7.9430000000000006E-4</c:v>
                </c:pt>
                <c:pt idx="86">
                  <c:v>1E-3</c:v>
                </c:pt>
                <c:pt idx="87">
                  <c:v>1.2590000000000001E-3</c:v>
                </c:pt>
                <c:pt idx="88">
                  <c:v>1.585E-3</c:v>
                </c:pt>
                <c:pt idx="89">
                  <c:v>1.9950000000000002E-3</c:v>
                </c:pt>
                <c:pt idx="90">
                  <c:v>2.5119999999999999E-3</c:v>
                </c:pt>
                <c:pt idx="91">
                  <c:v>3.1619999999999999E-3</c:v>
                </c:pt>
                <c:pt idx="92">
                  <c:v>3.9810000000000002E-3</c:v>
                </c:pt>
                <c:pt idx="93">
                  <c:v>5.012E-3</c:v>
                </c:pt>
                <c:pt idx="94">
                  <c:v>6.3100000000000005E-3</c:v>
                </c:pt>
                <c:pt idx="95">
                  <c:v>7.9430000000000004E-3</c:v>
                </c:pt>
                <c:pt idx="96">
                  <c:v>0.01</c:v>
                </c:pt>
                <c:pt idx="97">
                  <c:v>1.2589999999999999E-2</c:v>
                </c:pt>
                <c:pt idx="98">
                  <c:v>1.585E-2</c:v>
                </c:pt>
                <c:pt idx="99">
                  <c:v>1.9950000000000002E-2</c:v>
                </c:pt>
                <c:pt idx="100">
                  <c:v>2.512E-2</c:v>
                </c:pt>
                <c:pt idx="101">
                  <c:v>3.1620000000000002E-2</c:v>
                </c:pt>
                <c:pt idx="102">
                  <c:v>3.9809999999999998E-2</c:v>
                </c:pt>
                <c:pt idx="103">
                  <c:v>5.0119999999999998E-2</c:v>
                </c:pt>
                <c:pt idx="104">
                  <c:v>6.3100000000000003E-2</c:v>
                </c:pt>
                <c:pt idx="105">
                  <c:v>7.9430000000000001E-2</c:v>
                </c:pt>
                <c:pt idx="106">
                  <c:v>0.1</c:v>
                </c:pt>
                <c:pt idx="107">
                  <c:v>0.12590000000000001</c:v>
                </c:pt>
                <c:pt idx="108">
                  <c:v>0.1585</c:v>
                </c:pt>
                <c:pt idx="109">
                  <c:v>0.19950000000000001</c:v>
                </c:pt>
                <c:pt idx="110">
                  <c:v>0.25120000000000003</c:v>
                </c:pt>
                <c:pt idx="111">
                  <c:v>0.31620000000000004</c:v>
                </c:pt>
                <c:pt idx="112">
                  <c:v>0.39810000000000001</c:v>
                </c:pt>
                <c:pt idx="113">
                  <c:v>0.5</c:v>
                </c:pt>
                <c:pt idx="114">
                  <c:v>1.5E-5</c:v>
                </c:pt>
                <c:pt idx="115">
                  <c:v>1.8885E-5</c:v>
                </c:pt>
                <c:pt idx="116">
                  <c:v>2.3774999999999999E-5</c:v>
                </c:pt>
                <c:pt idx="117">
                  <c:v>2.9924999999999999E-5</c:v>
                </c:pt>
                <c:pt idx="118">
                  <c:v>3.7679999999999998E-5</c:v>
                </c:pt>
                <c:pt idx="119">
                  <c:v>4.7430000000000005E-5</c:v>
                </c:pt>
                <c:pt idx="120">
                  <c:v>5.9715E-5</c:v>
                </c:pt>
                <c:pt idx="121">
                  <c:v>7.5179999999999995E-5</c:v>
                </c:pt>
                <c:pt idx="122">
                  <c:v>9.465000000000001E-5</c:v>
                </c:pt>
                <c:pt idx="123">
                  <c:v>1.19145E-4</c:v>
                </c:pt>
                <c:pt idx="124">
                  <c:v>1.5000000000000001E-4</c:v>
                </c:pt>
                <c:pt idx="125">
                  <c:v>1.8885000000000001E-4</c:v>
                </c:pt>
                <c:pt idx="126">
                  <c:v>2.3775000000000001E-4</c:v>
                </c:pt>
                <c:pt idx="127">
                  <c:v>2.9925000000000004E-4</c:v>
                </c:pt>
                <c:pt idx="128">
                  <c:v>3.768E-4</c:v>
                </c:pt>
                <c:pt idx="129">
                  <c:v>4.7429999999999998E-4</c:v>
                </c:pt>
                <c:pt idx="130">
                  <c:v>5.9715000000000007E-4</c:v>
                </c:pt>
                <c:pt idx="131">
                  <c:v>7.5179999999999995E-4</c:v>
                </c:pt>
                <c:pt idx="132">
                  <c:v>9.4650000000000008E-4</c:v>
                </c:pt>
                <c:pt idx="133">
                  <c:v>1.1914499999999999E-3</c:v>
                </c:pt>
                <c:pt idx="134">
                  <c:v>1.5E-3</c:v>
                </c:pt>
                <c:pt idx="135">
                  <c:v>1.8885E-3</c:v>
                </c:pt>
                <c:pt idx="136">
                  <c:v>2.3774999999999998E-3</c:v>
                </c:pt>
                <c:pt idx="137">
                  <c:v>2.9925000000000004E-3</c:v>
                </c:pt>
                <c:pt idx="138">
                  <c:v>3.7680000000000001E-3</c:v>
                </c:pt>
                <c:pt idx="139">
                  <c:v>4.7429999999999998E-3</c:v>
                </c:pt>
                <c:pt idx="140">
                  <c:v>5.9715000000000002E-3</c:v>
                </c:pt>
                <c:pt idx="141">
                  <c:v>7.5179999999999995E-3</c:v>
                </c:pt>
                <c:pt idx="142">
                  <c:v>9.4649999999999995E-3</c:v>
                </c:pt>
                <c:pt idx="143">
                  <c:v>1.19145E-2</c:v>
                </c:pt>
                <c:pt idx="144">
                  <c:v>1.4999999999999999E-2</c:v>
                </c:pt>
                <c:pt idx="145">
                  <c:v>1.8884999999999999E-2</c:v>
                </c:pt>
                <c:pt idx="146">
                  <c:v>2.3775000000000001E-2</c:v>
                </c:pt>
                <c:pt idx="147">
                  <c:v>2.9925E-2</c:v>
                </c:pt>
                <c:pt idx="148">
                  <c:v>3.7680000000000005E-2</c:v>
                </c:pt>
                <c:pt idx="149">
                  <c:v>4.743E-2</c:v>
                </c:pt>
                <c:pt idx="150">
                  <c:v>5.9715000000000004E-2</c:v>
                </c:pt>
                <c:pt idx="151">
                  <c:v>7.4999999999999997E-2</c:v>
                </c:pt>
              </c:numCache>
            </c:numRef>
          </c:xVal>
          <c:yVal>
            <c:numRef>
              <c:f>'[1]p3 field aged'!$C$3:$C$160</c:f>
              <c:numCache>
                <c:formatCode>0.00E+00</c:formatCode>
                <c:ptCount val="158"/>
                <c:pt idx="0">
                  <c:v>132500</c:v>
                </c:pt>
                <c:pt idx="1">
                  <c:v>157800</c:v>
                </c:pt>
                <c:pt idx="2">
                  <c:v>190000</c:v>
                </c:pt>
                <c:pt idx="3">
                  <c:v>227400</c:v>
                </c:pt>
                <c:pt idx="4">
                  <c:v>271600</c:v>
                </c:pt>
                <c:pt idx="5">
                  <c:v>323100</c:v>
                </c:pt>
                <c:pt idx="6">
                  <c:v>383600</c:v>
                </c:pt>
                <c:pt idx="7">
                  <c:v>454100</c:v>
                </c:pt>
                <c:pt idx="8">
                  <c:v>536200</c:v>
                </c:pt>
                <c:pt idx="9">
                  <c:v>631600</c:v>
                </c:pt>
                <c:pt idx="10">
                  <c:v>741900</c:v>
                </c:pt>
                <c:pt idx="11">
                  <c:v>866000</c:v>
                </c:pt>
                <c:pt idx="12">
                  <c:v>1010000</c:v>
                </c:pt>
                <c:pt idx="13">
                  <c:v>1168000</c:v>
                </c:pt>
                <c:pt idx="14">
                  <c:v>1341000</c:v>
                </c:pt>
                <c:pt idx="15">
                  <c:v>1481000</c:v>
                </c:pt>
                <c:pt idx="16">
                  <c:v>1492000</c:v>
                </c:pt>
                <c:pt idx="17">
                  <c:v>1696000</c:v>
                </c:pt>
                <c:pt idx="19">
                  <c:v>2776000</c:v>
                </c:pt>
                <c:pt idx="21">
                  <c:v>3930000</c:v>
                </c:pt>
                <c:pt idx="23">
                  <c:v>5474000</c:v>
                </c:pt>
                <c:pt idx="25">
                  <c:v>7377000</c:v>
                </c:pt>
                <c:pt idx="27">
                  <c:v>8919000</c:v>
                </c:pt>
                <c:pt idx="29">
                  <c:v>11600000</c:v>
                </c:pt>
                <c:pt idx="31">
                  <c:v>15700000</c:v>
                </c:pt>
                <c:pt idx="33">
                  <c:v>18560000</c:v>
                </c:pt>
                <c:pt idx="35">
                  <c:v>25010000</c:v>
                </c:pt>
                <c:pt idx="38" formatCode="General">
                  <c:v>16040</c:v>
                </c:pt>
                <c:pt idx="39" formatCode="General">
                  <c:v>19860</c:v>
                </c:pt>
                <c:pt idx="40" formatCode="General">
                  <c:v>24310</c:v>
                </c:pt>
                <c:pt idx="41" formatCode="General">
                  <c:v>29690</c:v>
                </c:pt>
                <c:pt idx="42" formatCode="General">
                  <c:v>36090</c:v>
                </c:pt>
                <c:pt idx="43" formatCode="General">
                  <c:v>43830</c:v>
                </c:pt>
                <c:pt idx="44" formatCode="General">
                  <c:v>52890</c:v>
                </c:pt>
                <c:pt idx="45" formatCode="General">
                  <c:v>63670</c:v>
                </c:pt>
                <c:pt idx="46" formatCode="General">
                  <c:v>76800</c:v>
                </c:pt>
                <c:pt idx="47" formatCode="General">
                  <c:v>93220</c:v>
                </c:pt>
                <c:pt idx="48">
                  <c:v>112000</c:v>
                </c:pt>
                <c:pt idx="49">
                  <c:v>132000</c:v>
                </c:pt>
                <c:pt idx="50">
                  <c:v>160300</c:v>
                </c:pt>
                <c:pt idx="51">
                  <c:v>189900</c:v>
                </c:pt>
                <c:pt idx="52">
                  <c:v>231700</c:v>
                </c:pt>
                <c:pt idx="53">
                  <c:v>275200</c:v>
                </c:pt>
                <c:pt idx="54">
                  <c:v>330300</c:v>
                </c:pt>
                <c:pt idx="55">
                  <c:v>391200</c:v>
                </c:pt>
                <c:pt idx="56">
                  <c:v>454400</c:v>
                </c:pt>
                <c:pt idx="57">
                  <c:v>546200</c:v>
                </c:pt>
                <c:pt idx="58">
                  <c:v>646700</c:v>
                </c:pt>
                <c:pt idx="59">
                  <c:v>761000</c:v>
                </c:pt>
                <c:pt idx="60">
                  <c:v>910200</c:v>
                </c:pt>
                <c:pt idx="61">
                  <c:v>1053000</c:v>
                </c:pt>
                <c:pt idx="62">
                  <c:v>1232000</c:v>
                </c:pt>
                <c:pt idx="63">
                  <c:v>1477000</c:v>
                </c:pt>
                <c:pt idx="64">
                  <c:v>1682000</c:v>
                </c:pt>
                <c:pt idx="65">
                  <c:v>1997000</c:v>
                </c:pt>
                <c:pt idx="66">
                  <c:v>2324000</c:v>
                </c:pt>
                <c:pt idx="67">
                  <c:v>2688000</c:v>
                </c:pt>
                <c:pt idx="68">
                  <c:v>3130000</c:v>
                </c:pt>
                <c:pt idx="69">
                  <c:v>3581000</c:v>
                </c:pt>
                <c:pt idx="70">
                  <c:v>4100000</c:v>
                </c:pt>
                <c:pt idx="71">
                  <c:v>4634000</c:v>
                </c:pt>
                <c:pt idx="72">
                  <c:v>5203000</c:v>
                </c:pt>
                <c:pt idx="73">
                  <c:v>5878000</c:v>
                </c:pt>
                <c:pt idx="74">
                  <c:v>6467000</c:v>
                </c:pt>
                <c:pt idx="75">
                  <c:v>6439000</c:v>
                </c:pt>
                <c:pt idx="76" formatCode="General">
                  <c:v>2009</c:v>
                </c:pt>
                <c:pt idx="77" formatCode="General">
                  <c:v>2530</c:v>
                </c:pt>
                <c:pt idx="78" formatCode="General">
                  <c:v>3158</c:v>
                </c:pt>
                <c:pt idx="79" formatCode="General">
                  <c:v>3936</c:v>
                </c:pt>
                <c:pt idx="80" formatCode="General">
                  <c:v>4901</c:v>
                </c:pt>
                <c:pt idx="81" formatCode="General">
                  <c:v>6069</c:v>
                </c:pt>
                <c:pt idx="82" formatCode="General">
                  <c:v>7464</c:v>
                </c:pt>
                <c:pt idx="83" formatCode="General">
                  <c:v>9159</c:v>
                </c:pt>
                <c:pt idx="84" formatCode="General">
                  <c:v>11270</c:v>
                </c:pt>
                <c:pt idx="85" formatCode="General">
                  <c:v>13960</c:v>
                </c:pt>
                <c:pt idx="86" formatCode="General">
                  <c:v>17090</c:v>
                </c:pt>
                <c:pt idx="87" formatCode="General">
                  <c:v>20480</c:v>
                </c:pt>
                <c:pt idx="88" formatCode="General">
                  <c:v>25390</c:v>
                </c:pt>
                <c:pt idx="89" formatCode="General">
                  <c:v>30660</c:v>
                </c:pt>
                <c:pt idx="90" formatCode="General">
                  <c:v>37870</c:v>
                </c:pt>
                <c:pt idx="91" formatCode="General">
                  <c:v>45760</c:v>
                </c:pt>
                <c:pt idx="92" formatCode="General">
                  <c:v>56290</c:v>
                </c:pt>
                <c:pt idx="93" formatCode="General">
                  <c:v>68090</c:v>
                </c:pt>
                <c:pt idx="94" formatCode="General">
                  <c:v>80250</c:v>
                </c:pt>
                <c:pt idx="95" formatCode="General">
                  <c:v>98300</c:v>
                </c:pt>
                <c:pt idx="96">
                  <c:v>118300</c:v>
                </c:pt>
                <c:pt idx="97">
                  <c:v>141600</c:v>
                </c:pt>
                <c:pt idx="98">
                  <c:v>172600</c:v>
                </c:pt>
                <c:pt idx="99">
                  <c:v>204500</c:v>
                </c:pt>
                <c:pt idx="100">
                  <c:v>243300</c:v>
                </c:pt>
                <c:pt idx="101">
                  <c:v>292200</c:v>
                </c:pt>
                <c:pt idx="102">
                  <c:v>357400</c:v>
                </c:pt>
                <c:pt idx="103">
                  <c:v>425400</c:v>
                </c:pt>
                <c:pt idx="104">
                  <c:v>501600</c:v>
                </c:pt>
                <c:pt idx="105">
                  <c:v>596200</c:v>
                </c:pt>
                <c:pt idx="106">
                  <c:v>708500</c:v>
                </c:pt>
                <c:pt idx="107">
                  <c:v>839500</c:v>
                </c:pt>
                <c:pt idx="108">
                  <c:v>993000</c:v>
                </c:pt>
                <c:pt idx="109">
                  <c:v>1173000</c:v>
                </c:pt>
                <c:pt idx="110">
                  <c:v>1380000</c:v>
                </c:pt>
                <c:pt idx="111">
                  <c:v>1625000</c:v>
                </c:pt>
                <c:pt idx="112">
                  <c:v>1898000</c:v>
                </c:pt>
                <c:pt idx="113">
                  <c:v>2146000</c:v>
                </c:pt>
                <c:pt idx="114" formatCode="General">
                  <c:v>314.10000000000002</c:v>
                </c:pt>
                <c:pt idx="115" formatCode="General">
                  <c:v>394.1</c:v>
                </c:pt>
                <c:pt idx="116" formatCode="General">
                  <c:v>494.7</c:v>
                </c:pt>
                <c:pt idx="117" formatCode="General">
                  <c:v>620.4</c:v>
                </c:pt>
                <c:pt idx="118" formatCode="General">
                  <c:v>776.9</c:v>
                </c:pt>
                <c:pt idx="119" formatCode="General">
                  <c:v>971</c:v>
                </c:pt>
                <c:pt idx="120" formatCode="General">
                  <c:v>1206</c:v>
                </c:pt>
                <c:pt idx="121" formatCode="General">
                  <c:v>1495</c:v>
                </c:pt>
                <c:pt idx="122" formatCode="General">
                  <c:v>1861</c:v>
                </c:pt>
                <c:pt idx="123" formatCode="General">
                  <c:v>2338</c:v>
                </c:pt>
                <c:pt idx="124" formatCode="General">
                  <c:v>2897</c:v>
                </c:pt>
                <c:pt idx="125" formatCode="General">
                  <c:v>3524</c:v>
                </c:pt>
                <c:pt idx="126" formatCode="General">
                  <c:v>4430</c:v>
                </c:pt>
                <c:pt idx="127" formatCode="General">
                  <c:v>5434</c:v>
                </c:pt>
                <c:pt idx="128" formatCode="General">
                  <c:v>6840</c:v>
                </c:pt>
                <c:pt idx="129" formatCode="General">
                  <c:v>8371</c:v>
                </c:pt>
                <c:pt idx="130" formatCode="General">
                  <c:v>10480</c:v>
                </c:pt>
                <c:pt idx="131" formatCode="General">
                  <c:v>12900</c:v>
                </c:pt>
                <c:pt idx="132" formatCode="General">
                  <c:v>15430</c:v>
                </c:pt>
                <c:pt idx="133" formatCode="General">
                  <c:v>19200</c:v>
                </c:pt>
                <c:pt idx="134" formatCode="General">
                  <c:v>23380</c:v>
                </c:pt>
                <c:pt idx="135" formatCode="General">
                  <c:v>28760</c:v>
                </c:pt>
                <c:pt idx="136" formatCode="General">
                  <c:v>35480</c:v>
                </c:pt>
                <c:pt idx="137" formatCode="General">
                  <c:v>42340</c:v>
                </c:pt>
                <c:pt idx="138" formatCode="General">
                  <c:v>51660</c:v>
                </c:pt>
                <c:pt idx="139" formatCode="General">
                  <c:v>62510</c:v>
                </c:pt>
                <c:pt idx="140" formatCode="General">
                  <c:v>75880</c:v>
                </c:pt>
                <c:pt idx="141" formatCode="General">
                  <c:v>93820</c:v>
                </c:pt>
                <c:pt idx="142">
                  <c:v>112900</c:v>
                </c:pt>
                <c:pt idx="143">
                  <c:v>136400</c:v>
                </c:pt>
                <c:pt idx="144">
                  <c:v>164600</c:v>
                </c:pt>
                <c:pt idx="145">
                  <c:v>198400</c:v>
                </c:pt>
                <c:pt idx="146">
                  <c:v>238700</c:v>
                </c:pt>
                <c:pt idx="147">
                  <c:v>287000</c:v>
                </c:pt>
                <c:pt idx="148">
                  <c:v>344500</c:v>
                </c:pt>
                <c:pt idx="149">
                  <c:v>413100</c:v>
                </c:pt>
                <c:pt idx="150">
                  <c:v>494700</c:v>
                </c:pt>
                <c:pt idx="151">
                  <c:v>587100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526784"/>
        <c:axId val="231528704"/>
      </c:scatterChart>
      <c:valAx>
        <c:axId val="231526784"/>
        <c:scaling>
          <c:logBase val="10"/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Reduced frequency [Hz] @ reference temperature 30C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1528704"/>
        <c:crossesAt val="1.0000000000000002E-2"/>
        <c:crossBetween val="midCat"/>
      </c:valAx>
      <c:valAx>
        <c:axId val="231528704"/>
        <c:scaling>
          <c:logBase val="10"/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Complex shear modulus [Pa]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231526784"/>
        <c:crossesAt val="1.0000000000000003E-5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1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21963836153135"/>
          <c:y val="4.5353641516911042E-2"/>
          <c:w val="0.60008784616208688"/>
          <c:h val="0.78960882624901652"/>
        </c:manualLayout>
      </c:layout>
      <c:scatterChart>
        <c:scatterStyle val="lineMarker"/>
        <c:varyColors val="0"/>
        <c:ser>
          <c:idx val="4"/>
          <c:order val="3"/>
          <c:tx>
            <c:v>70100 pen.</c:v>
          </c:tx>
          <c:spPr>
            <a:ln w="28575">
              <a:noFill/>
            </a:ln>
          </c:spPr>
          <c:xVal>
            <c:numRef>
              <c:f>[1]ref!$P$3:$P$200</c:f>
              <c:numCache>
                <c:formatCode>General</c:formatCode>
                <c:ptCount val="198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1.1999999999999999E-3</c:v>
                </c:pt>
                <c:pt idx="39">
                  <c:v>1.5108000000000001E-3</c:v>
                </c:pt>
                <c:pt idx="40">
                  <c:v>1.9019999999999998E-3</c:v>
                </c:pt>
                <c:pt idx="41">
                  <c:v>2.3939999999999999E-3</c:v>
                </c:pt>
                <c:pt idx="42">
                  <c:v>3.0144E-3</c:v>
                </c:pt>
                <c:pt idx="43">
                  <c:v>3.7944000000000003E-3</c:v>
                </c:pt>
                <c:pt idx="44">
                  <c:v>4.7771999999999997E-3</c:v>
                </c:pt>
                <c:pt idx="45">
                  <c:v>6.0143999999999996E-3</c:v>
                </c:pt>
                <c:pt idx="46">
                  <c:v>7.5719999999999997E-3</c:v>
                </c:pt>
                <c:pt idx="47">
                  <c:v>9.5315999999999994E-3</c:v>
                </c:pt>
                <c:pt idx="48">
                  <c:v>1.2E-2</c:v>
                </c:pt>
                <c:pt idx="49">
                  <c:v>1.5108000000000002E-2</c:v>
                </c:pt>
                <c:pt idx="50">
                  <c:v>1.9019999999999999E-2</c:v>
                </c:pt>
                <c:pt idx="51">
                  <c:v>2.3939999999999999E-2</c:v>
                </c:pt>
                <c:pt idx="52">
                  <c:v>3.0143999999999997E-2</c:v>
                </c:pt>
                <c:pt idx="53">
                  <c:v>3.7943999999999999E-2</c:v>
                </c:pt>
                <c:pt idx="54">
                  <c:v>4.7772000000000002E-2</c:v>
                </c:pt>
                <c:pt idx="55">
                  <c:v>6.0143999999999996E-2</c:v>
                </c:pt>
                <c:pt idx="56">
                  <c:v>7.5719999999999996E-2</c:v>
                </c:pt>
                <c:pt idx="57">
                  <c:v>9.5315999999999998E-2</c:v>
                </c:pt>
                <c:pt idx="58">
                  <c:v>0.12</c:v>
                </c:pt>
                <c:pt idx="59">
                  <c:v>0.15107999999999999</c:v>
                </c:pt>
                <c:pt idx="60">
                  <c:v>0.19019999999999998</c:v>
                </c:pt>
                <c:pt idx="61">
                  <c:v>0.2394</c:v>
                </c:pt>
                <c:pt idx="62">
                  <c:v>0.30143999999999999</c:v>
                </c:pt>
                <c:pt idx="63">
                  <c:v>0.37944</c:v>
                </c:pt>
                <c:pt idx="64">
                  <c:v>0.47771999999999998</c:v>
                </c:pt>
                <c:pt idx="65">
                  <c:v>0.60143999999999997</c:v>
                </c:pt>
                <c:pt idx="66">
                  <c:v>0.75719999999999987</c:v>
                </c:pt>
                <c:pt idx="67">
                  <c:v>0.9531599999999999</c:v>
                </c:pt>
                <c:pt idx="68">
                  <c:v>1.2</c:v>
                </c:pt>
                <c:pt idx="69">
                  <c:v>1.5107999999999999</c:v>
                </c:pt>
                <c:pt idx="70">
                  <c:v>1.9019999999999999</c:v>
                </c:pt>
                <c:pt idx="71">
                  <c:v>2.3939999999999997</c:v>
                </c:pt>
                <c:pt idx="72">
                  <c:v>3.0144000000000002</c:v>
                </c:pt>
                <c:pt idx="73">
                  <c:v>3.7944</c:v>
                </c:pt>
                <c:pt idx="74">
                  <c:v>4.7771999999999997</c:v>
                </c:pt>
                <c:pt idx="75">
                  <c:v>6</c:v>
                </c:pt>
                <c:pt idx="76">
                  <c:v>2.0000000000000001E-4</c:v>
                </c:pt>
                <c:pt idx="77">
                  <c:v>2.5179999999999999E-4</c:v>
                </c:pt>
                <c:pt idx="78">
                  <c:v>3.1700000000000001E-4</c:v>
                </c:pt>
                <c:pt idx="79">
                  <c:v>3.9899999999999999E-4</c:v>
                </c:pt>
                <c:pt idx="80">
                  <c:v>5.0239999999999996E-4</c:v>
                </c:pt>
                <c:pt idx="81">
                  <c:v>6.3240000000000008E-4</c:v>
                </c:pt>
                <c:pt idx="82">
                  <c:v>7.9619999999999995E-4</c:v>
                </c:pt>
                <c:pt idx="83">
                  <c:v>1.0024000000000001E-3</c:v>
                </c:pt>
                <c:pt idx="84">
                  <c:v>1.2620000000000001E-3</c:v>
                </c:pt>
                <c:pt idx="85">
                  <c:v>1.5886000000000001E-3</c:v>
                </c:pt>
                <c:pt idx="86">
                  <c:v>2E-3</c:v>
                </c:pt>
                <c:pt idx="87">
                  <c:v>2.5180000000000003E-3</c:v>
                </c:pt>
                <c:pt idx="88">
                  <c:v>3.1700000000000001E-3</c:v>
                </c:pt>
                <c:pt idx="89">
                  <c:v>3.9900000000000005E-3</c:v>
                </c:pt>
                <c:pt idx="90">
                  <c:v>5.0239999999999998E-3</c:v>
                </c:pt>
                <c:pt idx="91">
                  <c:v>6.3239999999999998E-3</c:v>
                </c:pt>
                <c:pt idx="92">
                  <c:v>7.9620000000000003E-3</c:v>
                </c:pt>
                <c:pt idx="93">
                  <c:v>1.0024E-2</c:v>
                </c:pt>
                <c:pt idx="94">
                  <c:v>1.2620000000000001E-2</c:v>
                </c:pt>
                <c:pt idx="95">
                  <c:v>1.5886000000000001E-2</c:v>
                </c:pt>
                <c:pt idx="96">
                  <c:v>0.02</c:v>
                </c:pt>
                <c:pt idx="97">
                  <c:v>2.5179999999999998E-2</c:v>
                </c:pt>
                <c:pt idx="98">
                  <c:v>3.1699999999999999E-2</c:v>
                </c:pt>
                <c:pt idx="99">
                  <c:v>3.9900000000000005E-2</c:v>
                </c:pt>
                <c:pt idx="100">
                  <c:v>5.024E-2</c:v>
                </c:pt>
                <c:pt idx="101">
                  <c:v>6.3240000000000005E-2</c:v>
                </c:pt>
                <c:pt idx="102">
                  <c:v>7.9619999999999996E-2</c:v>
                </c:pt>
                <c:pt idx="103">
                  <c:v>0.10024</c:v>
                </c:pt>
                <c:pt idx="104">
                  <c:v>0.12620000000000001</c:v>
                </c:pt>
                <c:pt idx="105">
                  <c:v>0.15886</c:v>
                </c:pt>
                <c:pt idx="106">
                  <c:v>0.2</c:v>
                </c:pt>
                <c:pt idx="107">
                  <c:v>0.25180000000000002</c:v>
                </c:pt>
                <c:pt idx="108">
                  <c:v>0.317</c:v>
                </c:pt>
                <c:pt idx="109">
                  <c:v>0.39900000000000002</c:v>
                </c:pt>
                <c:pt idx="110">
                  <c:v>0.50240000000000007</c:v>
                </c:pt>
                <c:pt idx="111">
                  <c:v>0.63240000000000007</c:v>
                </c:pt>
                <c:pt idx="112">
                  <c:v>0.79620000000000002</c:v>
                </c:pt>
                <c:pt idx="113">
                  <c:v>1</c:v>
                </c:pt>
                <c:pt idx="114">
                  <c:v>4.0000000000000003E-5</c:v>
                </c:pt>
                <c:pt idx="115">
                  <c:v>5.0360000000000006E-5</c:v>
                </c:pt>
                <c:pt idx="116">
                  <c:v>6.3399999999999996E-5</c:v>
                </c:pt>
                <c:pt idx="117">
                  <c:v>7.9800000000000002E-5</c:v>
                </c:pt>
                <c:pt idx="118">
                  <c:v>1.0048E-4</c:v>
                </c:pt>
                <c:pt idx="119">
                  <c:v>1.2648000000000002E-4</c:v>
                </c:pt>
                <c:pt idx="120">
                  <c:v>1.5924E-4</c:v>
                </c:pt>
                <c:pt idx="121">
                  <c:v>2.0048E-4</c:v>
                </c:pt>
                <c:pt idx="122">
                  <c:v>2.5240000000000001E-4</c:v>
                </c:pt>
                <c:pt idx="123">
                  <c:v>3.1772000000000001E-4</c:v>
                </c:pt>
                <c:pt idx="124">
                  <c:v>4.0000000000000002E-4</c:v>
                </c:pt>
                <c:pt idx="125">
                  <c:v>5.036000000000001E-4</c:v>
                </c:pt>
                <c:pt idx="126">
                  <c:v>6.3400000000000001E-4</c:v>
                </c:pt>
                <c:pt idx="127">
                  <c:v>7.980000000000001E-4</c:v>
                </c:pt>
                <c:pt idx="128">
                  <c:v>1.0047999999999999E-3</c:v>
                </c:pt>
                <c:pt idx="129">
                  <c:v>1.2648E-3</c:v>
                </c:pt>
                <c:pt idx="130">
                  <c:v>1.5924000000000001E-3</c:v>
                </c:pt>
                <c:pt idx="131">
                  <c:v>2.0048000000000002E-3</c:v>
                </c:pt>
                <c:pt idx="132">
                  <c:v>2.5240000000000002E-3</c:v>
                </c:pt>
                <c:pt idx="133">
                  <c:v>3.1772000000000002E-3</c:v>
                </c:pt>
                <c:pt idx="134">
                  <c:v>4.0000000000000001E-3</c:v>
                </c:pt>
                <c:pt idx="135">
                  <c:v>5.0359999999999997E-3</c:v>
                </c:pt>
                <c:pt idx="136">
                  <c:v>6.3400000000000001E-3</c:v>
                </c:pt>
                <c:pt idx="137">
                  <c:v>7.980000000000001E-3</c:v>
                </c:pt>
                <c:pt idx="138">
                  <c:v>1.0048E-2</c:v>
                </c:pt>
                <c:pt idx="139">
                  <c:v>1.2648E-2</c:v>
                </c:pt>
                <c:pt idx="140">
                  <c:v>1.5924000000000001E-2</c:v>
                </c:pt>
                <c:pt idx="141">
                  <c:v>2.0048E-2</c:v>
                </c:pt>
                <c:pt idx="142">
                  <c:v>2.5239999999999999E-2</c:v>
                </c:pt>
                <c:pt idx="143">
                  <c:v>3.1772000000000002E-2</c:v>
                </c:pt>
                <c:pt idx="144">
                  <c:v>0.04</c:v>
                </c:pt>
                <c:pt idx="145">
                  <c:v>5.0360000000000002E-2</c:v>
                </c:pt>
                <c:pt idx="146">
                  <c:v>6.3399999999999998E-2</c:v>
                </c:pt>
                <c:pt idx="147">
                  <c:v>7.9799999999999996E-2</c:v>
                </c:pt>
                <c:pt idx="148">
                  <c:v>0.10048</c:v>
                </c:pt>
                <c:pt idx="149">
                  <c:v>0.12648000000000001</c:v>
                </c:pt>
                <c:pt idx="150">
                  <c:v>0.15924000000000002</c:v>
                </c:pt>
                <c:pt idx="151">
                  <c:v>0.2</c:v>
                </c:pt>
              </c:numCache>
            </c:numRef>
          </c:xVal>
          <c:yVal>
            <c:numRef>
              <c:f>[1]ref!$C$3:$C$200</c:f>
              <c:numCache>
                <c:formatCode>General</c:formatCode>
                <c:ptCount val="198"/>
                <c:pt idx="0">
                  <c:v>4223</c:v>
                </c:pt>
                <c:pt idx="1">
                  <c:v>5231</c:v>
                </c:pt>
                <c:pt idx="2">
                  <c:v>6448</c:v>
                </c:pt>
                <c:pt idx="3">
                  <c:v>7928</c:v>
                </c:pt>
                <c:pt idx="4">
                  <c:v>9733</c:v>
                </c:pt>
                <c:pt idx="5">
                  <c:v>11910</c:v>
                </c:pt>
                <c:pt idx="6">
                  <c:v>14540</c:v>
                </c:pt>
                <c:pt idx="7">
                  <c:v>17740</c:v>
                </c:pt>
                <c:pt idx="8">
                  <c:v>21620</c:v>
                </c:pt>
                <c:pt idx="9">
                  <c:v>26320</c:v>
                </c:pt>
                <c:pt idx="10">
                  <c:v>31970</c:v>
                </c:pt>
                <c:pt idx="11">
                  <c:v>38740</c:v>
                </c:pt>
                <c:pt idx="12">
                  <c:v>46960</c:v>
                </c:pt>
                <c:pt idx="13">
                  <c:v>56850</c:v>
                </c:pt>
                <c:pt idx="14">
                  <c:v>68710</c:v>
                </c:pt>
                <c:pt idx="15">
                  <c:v>83020</c:v>
                </c:pt>
                <c:pt idx="16" formatCode="0.00E+00">
                  <c:v>100500</c:v>
                </c:pt>
                <c:pt idx="17" formatCode="0.00E+00">
                  <c:v>121100</c:v>
                </c:pt>
                <c:pt idx="18" formatCode="0.00E+00">
                  <c:v>145800</c:v>
                </c:pt>
                <c:pt idx="19" formatCode="0.00E+00">
                  <c:v>175600</c:v>
                </c:pt>
                <c:pt idx="20" formatCode="0.00E+00">
                  <c:v>211200</c:v>
                </c:pt>
                <c:pt idx="21" formatCode="0.00E+00">
                  <c:v>253900</c:v>
                </c:pt>
                <c:pt idx="22" formatCode="0.00E+00">
                  <c:v>305300</c:v>
                </c:pt>
                <c:pt idx="23" formatCode="0.00E+00">
                  <c:v>366100</c:v>
                </c:pt>
                <c:pt idx="24" formatCode="0.00E+00">
                  <c:v>439000</c:v>
                </c:pt>
                <c:pt idx="25" formatCode="0.00E+00">
                  <c:v>526000</c:v>
                </c:pt>
                <c:pt idx="26" formatCode="0.00E+00">
                  <c:v>629600</c:v>
                </c:pt>
                <c:pt idx="27" formatCode="0.00E+00">
                  <c:v>752000</c:v>
                </c:pt>
                <c:pt idx="28" formatCode="0.00E+00">
                  <c:v>896000</c:v>
                </c:pt>
                <c:pt idx="29" formatCode="0.00E+00">
                  <c:v>1068000</c:v>
                </c:pt>
                <c:pt idx="30" formatCode="0.00E+00">
                  <c:v>1272000</c:v>
                </c:pt>
                <c:pt idx="31" formatCode="0.00E+00">
                  <c:v>1510000</c:v>
                </c:pt>
                <c:pt idx="32" formatCode="0.00E+00">
                  <c:v>1791000</c:v>
                </c:pt>
                <c:pt idx="33" formatCode="0.00E+00">
                  <c:v>2114000</c:v>
                </c:pt>
                <c:pt idx="34" formatCode="0.00E+00">
                  <c:v>2488000</c:v>
                </c:pt>
                <c:pt idx="35" formatCode="0.00E+00">
                  <c:v>2944000</c:v>
                </c:pt>
                <c:pt idx="36" formatCode="0.00E+00">
                  <c:v>3456000</c:v>
                </c:pt>
                <c:pt idx="37" formatCode="0.00E+00">
                  <c:v>3842000</c:v>
                </c:pt>
                <c:pt idx="38">
                  <c:v>538.79999999999995</c:v>
                </c:pt>
                <c:pt idx="39">
                  <c:v>674.5</c:v>
                </c:pt>
                <c:pt idx="40">
                  <c:v>842.2</c:v>
                </c:pt>
                <c:pt idx="41">
                  <c:v>1049</c:v>
                </c:pt>
                <c:pt idx="42">
                  <c:v>1308</c:v>
                </c:pt>
                <c:pt idx="43">
                  <c:v>1626</c:v>
                </c:pt>
                <c:pt idx="44">
                  <c:v>2024</c:v>
                </c:pt>
                <c:pt idx="45">
                  <c:v>2517</c:v>
                </c:pt>
                <c:pt idx="46">
                  <c:v>3121</c:v>
                </c:pt>
                <c:pt idx="47">
                  <c:v>3843</c:v>
                </c:pt>
                <c:pt idx="48">
                  <c:v>4751</c:v>
                </c:pt>
                <c:pt idx="49">
                  <c:v>5908</c:v>
                </c:pt>
                <c:pt idx="50">
                  <c:v>7232</c:v>
                </c:pt>
                <c:pt idx="51">
                  <c:v>8923</c:v>
                </c:pt>
                <c:pt idx="52">
                  <c:v>10870</c:v>
                </c:pt>
                <c:pt idx="53">
                  <c:v>13360</c:v>
                </c:pt>
                <c:pt idx="54">
                  <c:v>16260</c:v>
                </c:pt>
                <c:pt idx="55">
                  <c:v>19860</c:v>
                </c:pt>
                <c:pt idx="56">
                  <c:v>24420</c:v>
                </c:pt>
                <c:pt idx="57">
                  <c:v>29600</c:v>
                </c:pt>
                <c:pt idx="58">
                  <c:v>36020</c:v>
                </c:pt>
                <c:pt idx="59">
                  <c:v>43850</c:v>
                </c:pt>
                <c:pt idx="60">
                  <c:v>52980</c:v>
                </c:pt>
                <c:pt idx="61">
                  <c:v>64650</c:v>
                </c:pt>
                <c:pt idx="62">
                  <c:v>78100</c:v>
                </c:pt>
                <c:pt idx="63">
                  <c:v>94120</c:v>
                </c:pt>
                <c:pt idx="64" formatCode="0.00E+00">
                  <c:v>114000</c:v>
                </c:pt>
                <c:pt idx="65" formatCode="0.00E+00">
                  <c:v>137600</c:v>
                </c:pt>
                <c:pt idx="66" formatCode="0.00E+00">
                  <c:v>166900</c:v>
                </c:pt>
                <c:pt idx="67" formatCode="0.00E+00">
                  <c:v>202500</c:v>
                </c:pt>
                <c:pt idx="68" formatCode="0.00E+00">
                  <c:v>242300</c:v>
                </c:pt>
                <c:pt idx="69" formatCode="0.00E+00">
                  <c:v>292200</c:v>
                </c:pt>
                <c:pt idx="70" formatCode="0.00E+00">
                  <c:v>353100</c:v>
                </c:pt>
                <c:pt idx="71" formatCode="0.00E+00">
                  <c:v>424000</c:v>
                </c:pt>
                <c:pt idx="72" formatCode="0.00E+00">
                  <c:v>511000</c:v>
                </c:pt>
                <c:pt idx="73" formatCode="0.00E+00">
                  <c:v>614500</c:v>
                </c:pt>
                <c:pt idx="74" formatCode="0.00E+00">
                  <c:v>737300</c:v>
                </c:pt>
                <c:pt idx="75" formatCode="0.00E+00">
                  <c:v>873800</c:v>
                </c:pt>
                <c:pt idx="76">
                  <c:v>86.77</c:v>
                </c:pt>
                <c:pt idx="77">
                  <c:v>108.5</c:v>
                </c:pt>
                <c:pt idx="78">
                  <c:v>135.30000000000001</c:v>
                </c:pt>
                <c:pt idx="79">
                  <c:v>169</c:v>
                </c:pt>
                <c:pt idx="80">
                  <c:v>211.3</c:v>
                </c:pt>
                <c:pt idx="81">
                  <c:v>263.8</c:v>
                </c:pt>
                <c:pt idx="82">
                  <c:v>328.8</c:v>
                </c:pt>
                <c:pt idx="83">
                  <c:v>410.5</c:v>
                </c:pt>
                <c:pt idx="84">
                  <c:v>512.6</c:v>
                </c:pt>
                <c:pt idx="85">
                  <c:v>643.4</c:v>
                </c:pt>
                <c:pt idx="86">
                  <c:v>802.4</c:v>
                </c:pt>
                <c:pt idx="87">
                  <c:v>992.6</c:v>
                </c:pt>
                <c:pt idx="88">
                  <c:v>1247</c:v>
                </c:pt>
                <c:pt idx="89">
                  <c:v>1546</c:v>
                </c:pt>
                <c:pt idx="90">
                  <c:v>1935</c:v>
                </c:pt>
                <c:pt idx="91">
                  <c:v>2396</c:v>
                </c:pt>
                <c:pt idx="92">
                  <c:v>2995</c:v>
                </c:pt>
                <c:pt idx="93">
                  <c:v>3708</c:v>
                </c:pt>
                <c:pt idx="94">
                  <c:v>4532</c:v>
                </c:pt>
                <c:pt idx="95">
                  <c:v>5634</c:v>
                </c:pt>
                <c:pt idx="96">
                  <c:v>6943</c:v>
                </c:pt>
                <c:pt idx="97">
                  <c:v>8546</c:v>
                </c:pt>
                <c:pt idx="98">
                  <c:v>10570</c:v>
                </c:pt>
                <c:pt idx="99">
                  <c:v>12950</c:v>
                </c:pt>
                <c:pt idx="100">
                  <c:v>15730</c:v>
                </c:pt>
                <c:pt idx="101">
                  <c:v>19350</c:v>
                </c:pt>
                <c:pt idx="102">
                  <c:v>23560</c:v>
                </c:pt>
                <c:pt idx="103">
                  <c:v>28960</c:v>
                </c:pt>
                <c:pt idx="104">
                  <c:v>35180</c:v>
                </c:pt>
                <c:pt idx="105">
                  <c:v>42830</c:v>
                </c:pt>
                <c:pt idx="106">
                  <c:v>51980</c:v>
                </c:pt>
                <c:pt idx="107">
                  <c:v>63320</c:v>
                </c:pt>
                <c:pt idx="108">
                  <c:v>76970</c:v>
                </c:pt>
                <c:pt idx="109">
                  <c:v>93470</c:v>
                </c:pt>
                <c:pt idx="110" formatCode="0.00E+00">
                  <c:v>113400</c:v>
                </c:pt>
                <c:pt idx="111" formatCode="0.00E+00">
                  <c:v>137600</c:v>
                </c:pt>
                <c:pt idx="112" formatCode="0.00E+00">
                  <c:v>166800</c:v>
                </c:pt>
                <c:pt idx="113" formatCode="0.00E+00">
                  <c:v>201500</c:v>
                </c:pt>
                <c:pt idx="114">
                  <c:v>17.29</c:v>
                </c:pt>
                <c:pt idx="115">
                  <c:v>22.15</c:v>
                </c:pt>
                <c:pt idx="116">
                  <c:v>27.22</c:v>
                </c:pt>
                <c:pt idx="117">
                  <c:v>33.78</c:v>
                </c:pt>
                <c:pt idx="118">
                  <c:v>42.33</c:v>
                </c:pt>
                <c:pt idx="119">
                  <c:v>52.79</c:v>
                </c:pt>
                <c:pt idx="120">
                  <c:v>66.14</c:v>
                </c:pt>
                <c:pt idx="121">
                  <c:v>82.43</c:v>
                </c:pt>
                <c:pt idx="122">
                  <c:v>103.6</c:v>
                </c:pt>
                <c:pt idx="123">
                  <c:v>130</c:v>
                </c:pt>
                <c:pt idx="124">
                  <c:v>162.5</c:v>
                </c:pt>
                <c:pt idx="125">
                  <c:v>202.9</c:v>
                </c:pt>
                <c:pt idx="126">
                  <c:v>255.2</c:v>
                </c:pt>
                <c:pt idx="127">
                  <c:v>319.39999999999998</c:v>
                </c:pt>
                <c:pt idx="128">
                  <c:v>400.5</c:v>
                </c:pt>
                <c:pt idx="129">
                  <c:v>499.6</c:v>
                </c:pt>
                <c:pt idx="130">
                  <c:v>631.5</c:v>
                </c:pt>
                <c:pt idx="131">
                  <c:v>790.7</c:v>
                </c:pt>
                <c:pt idx="132">
                  <c:v>979.6</c:v>
                </c:pt>
                <c:pt idx="133">
                  <c:v>1226</c:v>
                </c:pt>
                <c:pt idx="134">
                  <c:v>1528</c:v>
                </c:pt>
                <c:pt idx="135">
                  <c:v>1908</c:v>
                </c:pt>
                <c:pt idx="136">
                  <c:v>2376</c:v>
                </c:pt>
                <c:pt idx="137">
                  <c:v>2939</c:v>
                </c:pt>
                <c:pt idx="138">
                  <c:v>3659</c:v>
                </c:pt>
                <c:pt idx="139">
                  <c:v>4537</c:v>
                </c:pt>
                <c:pt idx="140">
                  <c:v>5637</c:v>
                </c:pt>
                <c:pt idx="141">
                  <c:v>6933</c:v>
                </c:pt>
                <c:pt idx="142">
                  <c:v>8546</c:v>
                </c:pt>
                <c:pt idx="143">
                  <c:v>10560</c:v>
                </c:pt>
                <c:pt idx="144">
                  <c:v>12960</c:v>
                </c:pt>
                <c:pt idx="145">
                  <c:v>15870</c:v>
                </c:pt>
                <c:pt idx="146">
                  <c:v>19510</c:v>
                </c:pt>
                <c:pt idx="147">
                  <c:v>23920</c:v>
                </c:pt>
                <c:pt idx="148">
                  <c:v>29190</c:v>
                </c:pt>
                <c:pt idx="149">
                  <c:v>35790</c:v>
                </c:pt>
                <c:pt idx="150">
                  <c:v>43750</c:v>
                </c:pt>
                <c:pt idx="151">
                  <c:v>53420</c:v>
                </c:pt>
              </c:numCache>
            </c:numRef>
          </c:yVal>
          <c:smooth val="0"/>
        </c:ser>
        <c:ser>
          <c:idx val="1"/>
          <c:order val="2"/>
          <c:tx>
            <c:v>A2</c:v>
          </c:tx>
          <c:spPr>
            <a:ln w="28575">
              <a:noFill/>
            </a:ln>
          </c:spPr>
          <c:xVal>
            <c:numRef>
              <c:f>[1]A2!$P$3:$P$345</c:f>
              <c:numCache>
                <c:formatCode>General</c:formatCode>
                <c:ptCount val="34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5.0000000000000001E-3</c:v>
                </c:pt>
                <c:pt idx="39">
                  <c:v>6.2950000000000002E-3</c:v>
                </c:pt>
                <c:pt idx="40">
                  <c:v>7.9249999999999998E-3</c:v>
                </c:pt>
                <c:pt idx="41">
                  <c:v>9.9749999999999995E-3</c:v>
                </c:pt>
                <c:pt idx="42">
                  <c:v>1.256E-2</c:v>
                </c:pt>
                <c:pt idx="43">
                  <c:v>1.5810000000000001E-2</c:v>
                </c:pt>
                <c:pt idx="44">
                  <c:v>1.9904999999999999E-2</c:v>
                </c:pt>
                <c:pt idx="45">
                  <c:v>2.5059999999999999E-2</c:v>
                </c:pt>
                <c:pt idx="46">
                  <c:v>3.1550000000000002E-2</c:v>
                </c:pt>
                <c:pt idx="47">
                  <c:v>3.9715E-2</c:v>
                </c:pt>
                <c:pt idx="48">
                  <c:v>0.05</c:v>
                </c:pt>
                <c:pt idx="49">
                  <c:v>6.2950000000000006E-2</c:v>
                </c:pt>
                <c:pt idx="50">
                  <c:v>7.9250000000000001E-2</c:v>
                </c:pt>
                <c:pt idx="51">
                  <c:v>9.9750000000000005E-2</c:v>
                </c:pt>
                <c:pt idx="52">
                  <c:v>0.12559999999999999</c:v>
                </c:pt>
                <c:pt idx="53">
                  <c:v>0.15809999999999999</c:v>
                </c:pt>
                <c:pt idx="54">
                  <c:v>0.19905</c:v>
                </c:pt>
                <c:pt idx="55">
                  <c:v>0.25059999999999999</c:v>
                </c:pt>
                <c:pt idx="56">
                  <c:v>0.3155</c:v>
                </c:pt>
                <c:pt idx="57">
                  <c:v>0.39715</c:v>
                </c:pt>
                <c:pt idx="58">
                  <c:v>0.5</c:v>
                </c:pt>
                <c:pt idx="59">
                  <c:v>0.62949999999999995</c:v>
                </c:pt>
                <c:pt idx="60">
                  <c:v>0.79249999999999998</c:v>
                </c:pt>
                <c:pt idx="61">
                  <c:v>0.99750000000000005</c:v>
                </c:pt>
                <c:pt idx="62">
                  <c:v>1.256</c:v>
                </c:pt>
                <c:pt idx="63">
                  <c:v>1.581</c:v>
                </c:pt>
                <c:pt idx="64">
                  <c:v>1.9904999999999999</c:v>
                </c:pt>
                <c:pt idx="65">
                  <c:v>2.5059999999999998</c:v>
                </c:pt>
                <c:pt idx="66">
                  <c:v>3.1549999999999998</c:v>
                </c:pt>
                <c:pt idx="67">
                  <c:v>3.9714999999999998</c:v>
                </c:pt>
                <c:pt idx="68">
                  <c:v>5</c:v>
                </c:pt>
                <c:pt idx="69">
                  <c:v>6.2949999999999999</c:v>
                </c:pt>
                <c:pt idx="70">
                  <c:v>7.9249999999999998</c:v>
                </c:pt>
                <c:pt idx="71">
                  <c:v>9.9749999999999996</c:v>
                </c:pt>
                <c:pt idx="72">
                  <c:v>12.56</c:v>
                </c:pt>
                <c:pt idx="73">
                  <c:v>15.81</c:v>
                </c:pt>
                <c:pt idx="74">
                  <c:v>19.905000000000001</c:v>
                </c:pt>
                <c:pt idx="75">
                  <c:v>25</c:v>
                </c:pt>
                <c:pt idx="76">
                  <c:v>2E-3</c:v>
                </c:pt>
                <c:pt idx="77">
                  <c:v>2.5180000000000003E-3</c:v>
                </c:pt>
                <c:pt idx="78">
                  <c:v>3.1700000000000001E-3</c:v>
                </c:pt>
                <c:pt idx="79">
                  <c:v>3.9899999999999996E-3</c:v>
                </c:pt>
                <c:pt idx="80">
                  <c:v>5.0240000000000007E-3</c:v>
                </c:pt>
                <c:pt idx="81">
                  <c:v>6.3240000000000006E-3</c:v>
                </c:pt>
                <c:pt idx="82">
                  <c:v>7.9620000000000003E-3</c:v>
                </c:pt>
                <c:pt idx="83">
                  <c:v>1.0024E-2</c:v>
                </c:pt>
                <c:pt idx="84">
                  <c:v>1.2620000000000001E-2</c:v>
                </c:pt>
                <c:pt idx="85">
                  <c:v>1.5886000000000001E-2</c:v>
                </c:pt>
                <c:pt idx="86">
                  <c:v>2.0000000000000004E-2</c:v>
                </c:pt>
                <c:pt idx="87">
                  <c:v>2.5180000000000004E-2</c:v>
                </c:pt>
                <c:pt idx="88">
                  <c:v>3.1699999999999999E-2</c:v>
                </c:pt>
                <c:pt idx="89">
                  <c:v>3.9900000000000005E-2</c:v>
                </c:pt>
                <c:pt idx="90">
                  <c:v>5.024E-2</c:v>
                </c:pt>
                <c:pt idx="91">
                  <c:v>6.3240000000000005E-2</c:v>
                </c:pt>
                <c:pt idx="92">
                  <c:v>7.962000000000001E-2</c:v>
                </c:pt>
                <c:pt idx="93">
                  <c:v>0.10024</c:v>
                </c:pt>
                <c:pt idx="94">
                  <c:v>0.12620000000000001</c:v>
                </c:pt>
                <c:pt idx="95">
                  <c:v>0.15886</c:v>
                </c:pt>
                <c:pt idx="96">
                  <c:v>0.2</c:v>
                </c:pt>
                <c:pt idx="97">
                  <c:v>0.25179999999999997</c:v>
                </c:pt>
                <c:pt idx="98">
                  <c:v>0.317</c:v>
                </c:pt>
                <c:pt idx="99">
                  <c:v>0.39900000000000002</c:v>
                </c:pt>
                <c:pt idx="100">
                  <c:v>0.50240000000000007</c:v>
                </c:pt>
                <c:pt idx="101">
                  <c:v>0.63240000000000007</c:v>
                </c:pt>
                <c:pt idx="102">
                  <c:v>0.79620000000000002</c:v>
                </c:pt>
                <c:pt idx="103">
                  <c:v>1.0024</c:v>
                </c:pt>
                <c:pt idx="104">
                  <c:v>1.262</c:v>
                </c:pt>
                <c:pt idx="105">
                  <c:v>1.5886</c:v>
                </c:pt>
                <c:pt idx="106">
                  <c:v>2</c:v>
                </c:pt>
                <c:pt idx="107">
                  <c:v>2.5180000000000002</c:v>
                </c:pt>
                <c:pt idx="108">
                  <c:v>3.17</c:v>
                </c:pt>
                <c:pt idx="109">
                  <c:v>3.99</c:v>
                </c:pt>
                <c:pt idx="110">
                  <c:v>5.0240000000000009</c:v>
                </c:pt>
                <c:pt idx="111">
                  <c:v>6.3240000000000007</c:v>
                </c:pt>
                <c:pt idx="112">
                  <c:v>7.9620000000000006</c:v>
                </c:pt>
                <c:pt idx="113">
                  <c:v>10</c:v>
                </c:pt>
                <c:pt idx="114">
                  <c:v>2E-3</c:v>
                </c:pt>
                <c:pt idx="115">
                  <c:v>2.5180000000000003E-3</c:v>
                </c:pt>
                <c:pt idx="116">
                  <c:v>3.1700000000000001E-3</c:v>
                </c:pt>
                <c:pt idx="117">
                  <c:v>3.9899999999999996E-3</c:v>
                </c:pt>
                <c:pt idx="118">
                  <c:v>5.0240000000000007E-3</c:v>
                </c:pt>
                <c:pt idx="119">
                  <c:v>6.3240000000000006E-3</c:v>
                </c:pt>
                <c:pt idx="120">
                  <c:v>7.9620000000000003E-3</c:v>
                </c:pt>
                <c:pt idx="121">
                  <c:v>1.0024E-2</c:v>
                </c:pt>
                <c:pt idx="122">
                  <c:v>1.2620000000000001E-2</c:v>
                </c:pt>
                <c:pt idx="123">
                  <c:v>1.5886000000000001E-2</c:v>
                </c:pt>
                <c:pt idx="124">
                  <c:v>2.0000000000000004E-2</c:v>
                </c:pt>
                <c:pt idx="125">
                  <c:v>2.5180000000000004E-2</c:v>
                </c:pt>
                <c:pt idx="126">
                  <c:v>3.1699999999999999E-2</c:v>
                </c:pt>
                <c:pt idx="127">
                  <c:v>3.9900000000000005E-2</c:v>
                </c:pt>
                <c:pt idx="128">
                  <c:v>5.024E-2</c:v>
                </c:pt>
                <c:pt idx="129">
                  <c:v>6.3240000000000005E-2</c:v>
                </c:pt>
                <c:pt idx="130">
                  <c:v>7.962000000000001E-2</c:v>
                </c:pt>
                <c:pt idx="131">
                  <c:v>0.10024</c:v>
                </c:pt>
                <c:pt idx="132">
                  <c:v>0.12620000000000001</c:v>
                </c:pt>
                <c:pt idx="133">
                  <c:v>0.15886</c:v>
                </c:pt>
                <c:pt idx="134">
                  <c:v>0.2</c:v>
                </c:pt>
                <c:pt idx="135">
                  <c:v>0.25179999999999997</c:v>
                </c:pt>
                <c:pt idx="136">
                  <c:v>0.317</c:v>
                </c:pt>
                <c:pt idx="137">
                  <c:v>0.39900000000000002</c:v>
                </c:pt>
                <c:pt idx="138">
                  <c:v>0.50240000000000007</c:v>
                </c:pt>
                <c:pt idx="139">
                  <c:v>0.63240000000000007</c:v>
                </c:pt>
                <c:pt idx="140">
                  <c:v>0.79620000000000002</c:v>
                </c:pt>
                <c:pt idx="141">
                  <c:v>1.0024</c:v>
                </c:pt>
                <c:pt idx="142">
                  <c:v>1.262</c:v>
                </c:pt>
                <c:pt idx="143">
                  <c:v>1.5886</c:v>
                </c:pt>
                <c:pt idx="144">
                  <c:v>2</c:v>
                </c:pt>
                <c:pt idx="145">
                  <c:v>2.5180000000000002</c:v>
                </c:pt>
                <c:pt idx="146">
                  <c:v>3.17</c:v>
                </c:pt>
                <c:pt idx="147">
                  <c:v>3.99</c:v>
                </c:pt>
                <c:pt idx="148">
                  <c:v>5.0240000000000009</c:v>
                </c:pt>
                <c:pt idx="149">
                  <c:v>6.3240000000000007</c:v>
                </c:pt>
                <c:pt idx="150">
                  <c:v>7.9620000000000006</c:v>
                </c:pt>
                <c:pt idx="151">
                  <c:v>10</c:v>
                </c:pt>
              </c:numCache>
            </c:numRef>
          </c:xVal>
          <c:yVal>
            <c:numRef>
              <c:f>[1]A2!$C$3:$C$345</c:f>
              <c:numCache>
                <c:formatCode>General</c:formatCode>
                <c:ptCount val="343"/>
                <c:pt idx="0">
                  <c:v>68.09</c:v>
                </c:pt>
                <c:pt idx="1">
                  <c:v>74.16</c:v>
                </c:pt>
                <c:pt idx="2">
                  <c:v>83.46</c:v>
                </c:pt>
                <c:pt idx="3">
                  <c:v>90.56</c:v>
                </c:pt>
                <c:pt idx="4">
                  <c:v>102.2</c:v>
                </c:pt>
                <c:pt idx="5">
                  <c:v>105.2</c:v>
                </c:pt>
                <c:pt idx="6">
                  <c:v>113.6</c:v>
                </c:pt>
                <c:pt idx="7">
                  <c:v>121.2</c:v>
                </c:pt>
                <c:pt idx="8">
                  <c:v>132.9</c:v>
                </c:pt>
                <c:pt idx="9">
                  <c:v>144.9</c:v>
                </c:pt>
                <c:pt idx="10">
                  <c:v>157</c:v>
                </c:pt>
                <c:pt idx="11">
                  <c:v>169.5</c:v>
                </c:pt>
                <c:pt idx="12">
                  <c:v>184.9</c:v>
                </c:pt>
                <c:pt idx="13">
                  <c:v>200.4</c:v>
                </c:pt>
                <c:pt idx="14">
                  <c:v>218.4</c:v>
                </c:pt>
                <c:pt idx="15">
                  <c:v>236</c:v>
                </c:pt>
                <c:pt idx="16">
                  <c:v>258.60000000000002</c:v>
                </c:pt>
                <c:pt idx="17">
                  <c:v>274.7</c:v>
                </c:pt>
                <c:pt idx="18">
                  <c:v>291.60000000000002</c:v>
                </c:pt>
                <c:pt idx="19">
                  <c:v>315.2</c:v>
                </c:pt>
                <c:pt idx="20">
                  <c:v>338.1</c:v>
                </c:pt>
                <c:pt idx="21">
                  <c:v>365.4</c:v>
                </c:pt>
                <c:pt idx="22">
                  <c:v>398.5</c:v>
                </c:pt>
                <c:pt idx="23">
                  <c:v>440</c:v>
                </c:pt>
                <c:pt idx="24">
                  <c:v>498.6</c:v>
                </c:pt>
                <c:pt idx="25">
                  <c:v>561.6</c:v>
                </c:pt>
                <c:pt idx="26">
                  <c:v>649.1</c:v>
                </c:pt>
                <c:pt idx="27">
                  <c:v>760.6</c:v>
                </c:pt>
                <c:pt idx="28">
                  <c:v>902.9</c:v>
                </c:pt>
                <c:pt idx="29">
                  <c:v>1072</c:v>
                </c:pt>
                <c:pt idx="30">
                  <c:v>1313</c:v>
                </c:pt>
                <c:pt idx="31">
                  <c:v>1596</c:v>
                </c:pt>
                <c:pt idx="32">
                  <c:v>1948</c:v>
                </c:pt>
                <c:pt idx="33">
                  <c:v>2381</c:v>
                </c:pt>
                <c:pt idx="34">
                  <c:v>2958</c:v>
                </c:pt>
                <c:pt idx="35">
                  <c:v>3693</c:v>
                </c:pt>
                <c:pt idx="36">
                  <c:v>4652</c:v>
                </c:pt>
                <c:pt idx="37">
                  <c:v>5913</c:v>
                </c:pt>
                <c:pt idx="38">
                  <c:v>42.38</c:v>
                </c:pt>
                <c:pt idx="39">
                  <c:v>38.68</c:v>
                </c:pt>
                <c:pt idx="40">
                  <c:v>38.369999999999997</c:v>
                </c:pt>
                <c:pt idx="41">
                  <c:v>37.94</c:v>
                </c:pt>
                <c:pt idx="42">
                  <c:v>38.81</c:v>
                </c:pt>
                <c:pt idx="43">
                  <c:v>38.57</c:v>
                </c:pt>
                <c:pt idx="44">
                  <c:v>39.22</c:v>
                </c:pt>
                <c:pt idx="45">
                  <c:v>40.71</c:v>
                </c:pt>
                <c:pt idx="46">
                  <c:v>44.35</c:v>
                </c:pt>
                <c:pt idx="47">
                  <c:v>43.62</c:v>
                </c:pt>
                <c:pt idx="48">
                  <c:v>49.26</c:v>
                </c:pt>
                <c:pt idx="49">
                  <c:v>51.72</c:v>
                </c:pt>
                <c:pt idx="50">
                  <c:v>50.99</c:v>
                </c:pt>
                <c:pt idx="51">
                  <c:v>54.77</c:v>
                </c:pt>
                <c:pt idx="52">
                  <c:v>60.56</c:v>
                </c:pt>
                <c:pt idx="53">
                  <c:v>66.12</c:v>
                </c:pt>
                <c:pt idx="54">
                  <c:v>69.83</c:v>
                </c:pt>
                <c:pt idx="55">
                  <c:v>75.87</c:v>
                </c:pt>
                <c:pt idx="56">
                  <c:v>82.71</c:v>
                </c:pt>
                <c:pt idx="57">
                  <c:v>94.86</c:v>
                </c:pt>
                <c:pt idx="58">
                  <c:v>104.6</c:v>
                </c:pt>
                <c:pt idx="59">
                  <c:v>121.3</c:v>
                </c:pt>
                <c:pt idx="60">
                  <c:v>139</c:v>
                </c:pt>
                <c:pt idx="61">
                  <c:v>160</c:v>
                </c:pt>
                <c:pt idx="62">
                  <c:v>180.9</c:v>
                </c:pt>
                <c:pt idx="63">
                  <c:v>209.2</c:v>
                </c:pt>
                <c:pt idx="64">
                  <c:v>241.1</c:v>
                </c:pt>
                <c:pt idx="65">
                  <c:v>281.8</c:v>
                </c:pt>
                <c:pt idx="66">
                  <c:v>332.8</c:v>
                </c:pt>
                <c:pt idx="67">
                  <c:v>393.2</c:v>
                </c:pt>
                <c:pt idx="68">
                  <c:v>473.2</c:v>
                </c:pt>
                <c:pt idx="69">
                  <c:v>560.79999999999995</c:v>
                </c:pt>
                <c:pt idx="70">
                  <c:v>692.5</c:v>
                </c:pt>
                <c:pt idx="71">
                  <c:v>855.3</c:v>
                </c:pt>
                <c:pt idx="72">
                  <c:v>1104</c:v>
                </c:pt>
                <c:pt idx="73">
                  <c:v>1460</c:v>
                </c:pt>
                <c:pt idx="74">
                  <c:v>1981</c:v>
                </c:pt>
                <c:pt idx="75">
                  <c:v>2828</c:v>
                </c:pt>
                <c:pt idx="76">
                  <c:v>0.20399999999999999</c:v>
                </c:pt>
                <c:pt idx="77">
                  <c:v>0.25240000000000001</c:v>
                </c:pt>
                <c:pt idx="78">
                  <c:v>0.14380000000000001</c:v>
                </c:pt>
                <c:pt idx="79">
                  <c:v>0.2195</c:v>
                </c:pt>
                <c:pt idx="80">
                  <c:v>0.32079999999999997</c:v>
                </c:pt>
                <c:pt idx="81">
                  <c:v>0.39140000000000003</c:v>
                </c:pt>
                <c:pt idx="82">
                  <c:v>0.40039999999999998</c:v>
                </c:pt>
                <c:pt idx="83">
                  <c:v>0.5948</c:v>
                </c:pt>
                <c:pt idx="84">
                  <c:v>0.96289999999999998</c:v>
                </c:pt>
                <c:pt idx="85">
                  <c:v>0.96709999999999996</c:v>
                </c:pt>
                <c:pt idx="86">
                  <c:v>1.21</c:v>
                </c:pt>
                <c:pt idx="87">
                  <c:v>2.056</c:v>
                </c:pt>
                <c:pt idx="88">
                  <c:v>1.9570000000000001</c:v>
                </c:pt>
                <c:pt idx="89">
                  <c:v>3.1379999999999999</c:v>
                </c:pt>
                <c:pt idx="90">
                  <c:v>4.5549999999999997</c:v>
                </c:pt>
                <c:pt idx="91">
                  <c:v>3.706</c:v>
                </c:pt>
                <c:pt idx="92">
                  <c:v>6.859</c:v>
                </c:pt>
                <c:pt idx="93">
                  <c:v>6.1669999999999998</c:v>
                </c:pt>
                <c:pt idx="94">
                  <c:v>7.9119999999999999</c:v>
                </c:pt>
                <c:pt idx="95">
                  <c:v>9.9459999999999997</c:v>
                </c:pt>
                <c:pt idx="96">
                  <c:v>11.76</c:v>
                </c:pt>
                <c:pt idx="97">
                  <c:v>15</c:v>
                </c:pt>
                <c:pt idx="98">
                  <c:v>20.03</c:v>
                </c:pt>
                <c:pt idx="99">
                  <c:v>24.67</c:v>
                </c:pt>
                <c:pt idx="100">
                  <c:v>31.41</c:v>
                </c:pt>
                <c:pt idx="101">
                  <c:v>40.020000000000003</c:v>
                </c:pt>
                <c:pt idx="102">
                  <c:v>53.58</c:v>
                </c:pt>
                <c:pt idx="103">
                  <c:v>68.31</c:v>
                </c:pt>
                <c:pt idx="104">
                  <c:v>79.099999999999994</c:v>
                </c:pt>
                <c:pt idx="105">
                  <c:v>93.26</c:v>
                </c:pt>
                <c:pt idx="106">
                  <c:v>127.6</c:v>
                </c:pt>
                <c:pt idx="107">
                  <c:v>163.69999999999999</c:v>
                </c:pt>
                <c:pt idx="108">
                  <c:v>211.3</c:v>
                </c:pt>
                <c:pt idx="109">
                  <c:v>284.2</c:v>
                </c:pt>
                <c:pt idx="110">
                  <c:v>372.8</c:v>
                </c:pt>
                <c:pt idx="111">
                  <c:v>513.4</c:v>
                </c:pt>
                <c:pt idx="112">
                  <c:v>699.1</c:v>
                </c:pt>
                <c:pt idx="113">
                  <c:v>971.2</c:v>
                </c:pt>
                <c:pt idx="114">
                  <c:v>0.13519999999999999</c:v>
                </c:pt>
                <c:pt idx="115">
                  <c:v>0.26540000000000002</c:v>
                </c:pt>
                <c:pt idx="116">
                  <c:v>0.13900000000000001</c:v>
                </c:pt>
                <c:pt idx="117">
                  <c:v>0.13519999999999999</c:v>
                </c:pt>
                <c:pt idx="118">
                  <c:v>0.32840000000000003</c:v>
                </c:pt>
                <c:pt idx="119">
                  <c:v>0.26079999999999998</c:v>
                </c:pt>
                <c:pt idx="120">
                  <c:v>0.47889999999999999</c:v>
                </c:pt>
                <c:pt idx="121">
                  <c:v>0.39579999999999999</c:v>
                </c:pt>
                <c:pt idx="122">
                  <c:v>0.2213</c:v>
                </c:pt>
                <c:pt idx="123">
                  <c:v>0.59840000000000004</c:v>
                </c:pt>
                <c:pt idx="124">
                  <c:v>0.51270000000000004</c:v>
                </c:pt>
                <c:pt idx="125">
                  <c:v>0.73550000000000004</c:v>
                </c:pt>
                <c:pt idx="126">
                  <c:v>0.78439999999999999</c:v>
                </c:pt>
                <c:pt idx="127">
                  <c:v>1.0900000000000001</c:v>
                </c:pt>
                <c:pt idx="128">
                  <c:v>1.738</c:v>
                </c:pt>
                <c:pt idx="129">
                  <c:v>1.9259999999999999</c:v>
                </c:pt>
                <c:pt idx="130">
                  <c:v>2.3769999999999998</c:v>
                </c:pt>
                <c:pt idx="131">
                  <c:v>2.8479999999999999</c:v>
                </c:pt>
                <c:pt idx="132">
                  <c:v>3.1520000000000001</c:v>
                </c:pt>
                <c:pt idx="133">
                  <c:v>4.8529999999999998</c:v>
                </c:pt>
                <c:pt idx="134">
                  <c:v>5.2729999999999997</c:v>
                </c:pt>
                <c:pt idx="135">
                  <c:v>6.6529999999999996</c:v>
                </c:pt>
                <c:pt idx="136">
                  <c:v>8.6669999999999998</c:v>
                </c:pt>
                <c:pt idx="137">
                  <c:v>11.1</c:v>
                </c:pt>
                <c:pt idx="138">
                  <c:v>14.54</c:v>
                </c:pt>
                <c:pt idx="139">
                  <c:v>17.64</c:v>
                </c:pt>
                <c:pt idx="140">
                  <c:v>23.62</c:v>
                </c:pt>
                <c:pt idx="141">
                  <c:v>34.96</c:v>
                </c:pt>
                <c:pt idx="142">
                  <c:v>43.53</c:v>
                </c:pt>
                <c:pt idx="143">
                  <c:v>65.849999999999994</c:v>
                </c:pt>
                <c:pt idx="144">
                  <c:v>89.26</c:v>
                </c:pt>
                <c:pt idx="145">
                  <c:v>128.6</c:v>
                </c:pt>
                <c:pt idx="146">
                  <c:v>196.3</c:v>
                </c:pt>
                <c:pt idx="147">
                  <c:v>299.7</c:v>
                </c:pt>
                <c:pt idx="148">
                  <c:v>470.8</c:v>
                </c:pt>
                <c:pt idx="149">
                  <c:v>732.2</c:v>
                </c:pt>
                <c:pt idx="150">
                  <c:v>1132</c:v>
                </c:pt>
                <c:pt idx="151">
                  <c:v>1779</c:v>
                </c:pt>
              </c:numCache>
            </c:numRef>
          </c:yVal>
          <c:smooth val="0"/>
        </c:ser>
        <c:ser>
          <c:idx val="2"/>
          <c:order val="1"/>
          <c:tx>
            <c:v>P3A2_30</c:v>
          </c:tx>
          <c:spPr>
            <a:ln w="28575">
              <a:noFill/>
            </a:ln>
          </c:spPr>
          <c:xVal>
            <c:numRef>
              <c:f>P3A2_30!$P$3:$P$154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1.3000000000000002E-3</c:v>
                </c:pt>
                <c:pt idx="39">
                  <c:v>1.6367E-3</c:v>
                </c:pt>
                <c:pt idx="40">
                  <c:v>2.0604999999999998E-3</c:v>
                </c:pt>
                <c:pt idx="41">
                  <c:v>2.5934999999999999E-3</c:v>
                </c:pt>
                <c:pt idx="42">
                  <c:v>3.2656E-3</c:v>
                </c:pt>
                <c:pt idx="43">
                  <c:v>4.1106000000000007E-3</c:v>
                </c:pt>
                <c:pt idx="44">
                  <c:v>5.1752999999999999E-3</c:v>
                </c:pt>
                <c:pt idx="45">
                  <c:v>6.5155999999999999E-3</c:v>
                </c:pt>
                <c:pt idx="46">
                  <c:v>8.2030000000000002E-3</c:v>
                </c:pt>
                <c:pt idx="47">
                  <c:v>1.0325900000000001E-2</c:v>
                </c:pt>
                <c:pt idx="48">
                  <c:v>1.3000000000000001E-2</c:v>
                </c:pt>
                <c:pt idx="49">
                  <c:v>1.6367000000000003E-2</c:v>
                </c:pt>
                <c:pt idx="50">
                  <c:v>2.0605000000000002E-2</c:v>
                </c:pt>
                <c:pt idx="51">
                  <c:v>2.5935000000000003E-2</c:v>
                </c:pt>
                <c:pt idx="52">
                  <c:v>3.2655999999999998E-2</c:v>
                </c:pt>
                <c:pt idx="53">
                  <c:v>4.1105999999999997E-2</c:v>
                </c:pt>
                <c:pt idx="54">
                  <c:v>5.1753E-2</c:v>
                </c:pt>
                <c:pt idx="55">
                  <c:v>6.5156000000000006E-2</c:v>
                </c:pt>
                <c:pt idx="56">
                  <c:v>8.2030000000000006E-2</c:v>
                </c:pt>
                <c:pt idx="57">
                  <c:v>0.103259</c:v>
                </c:pt>
                <c:pt idx="58">
                  <c:v>0.13</c:v>
                </c:pt>
                <c:pt idx="59">
                  <c:v>0.16366999999999998</c:v>
                </c:pt>
                <c:pt idx="60">
                  <c:v>0.20605000000000001</c:v>
                </c:pt>
                <c:pt idx="61">
                  <c:v>0.25935000000000002</c:v>
                </c:pt>
                <c:pt idx="62">
                  <c:v>0.32656000000000002</c:v>
                </c:pt>
                <c:pt idx="63">
                  <c:v>0.41105999999999998</c:v>
                </c:pt>
                <c:pt idx="64">
                  <c:v>0.51753000000000005</c:v>
                </c:pt>
                <c:pt idx="65">
                  <c:v>0.65155999999999992</c:v>
                </c:pt>
                <c:pt idx="66">
                  <c:v>0.82030000000000003</c:v>
                </c:pt>
                <c:pt idx="67">
                  <c:v>1.0325899999999999</c:v>
                </c:pt>
                <c:pt idx="68">
                  <c:v>1.3</c:v>
                </c:pt>
                <c:pt idx="69">
                  <c:v>1.6367</c:v>
                </c:pt>
                <c:pt idx="70">
                  <c:v>2.0605000000000002</c:v>
                </c:pt>
                <c:pt idx="71">
                  <c:v>2.5935000000000001</c:v>
                </c:pt>
                <c:pt idx="72">
                  <c:v>3.2656000000000001</c:v>
                </c:pt>
                <c:pt idx="73">
                  <c:v>4.1106000000000007</c:v>
                </c:pt>
                <c:pt idx="74">
                  <c:v>5.1753000000000009</c:v>
                </c:pt>
                <c:pt idx="75">
                  <c:v>6.5</c:v>
                </c:pt>
                <c:pt idx="76">
                  <c:v>2.0000000000000001E-4</c:v>
                </c:pt>
                <c:pt idx="77">
                  <c:v>2.5179999999999999E-4</c:v>
                </c:pt>
                <c:pt idx="78">
                  <c:v>3.1700000000000001E-4</c:v>
                </c:pt>
                <c:pt idx="79">
                  <c:v>3.9899999999999999E-4</c:v>
                </c:pt>
                <c:pt idx="80">
                  <c:v>5.0239999999999996E-4</c:v>
                </c:pt>
                <c:pt idx="81">
                  <c:v>6.3240000000000008E-4</c:v>
                </c:pt>
                <c:pt idx="82">
                  <c:v>7.9619999999999995E-4</c:v>
                </c:pt>
                <c:pt idx="83">
                  <c:v>1.0024000000000001E-3</c:v>
                </c:pt>
                <c:pt idx="84">
                  <c:v>1.2620000000000001E-3</c:v>
                </c:pt>
                <c:pt idx="85">
                  <c:v>1.5886000000000001E-3</c:v>
                </c:pt>
                <c:pt idx="86">
                  <c:v>2E-3</c:v>
                </c:pt>
                <c:pt idx="87">
                  <c:v>2.5180000000000003E-3</c:v>
                </c:pt>
                <c:pt idx="88">
                  <c:v>3.1700000000000001E-3</c:v>
                </c:pt>
                <c:pt idx="89">
                  <c:v>3.9900000000000005E-3</c:v>
                </c:pt>
                <c:pt idx="90">
                  <c:v>5.0239999999999998E-3</c:v>
                </c:pt>
                <c:pt idx="91">
                  <c:v>6.3239999999999998E-3</c:v>
                </c:pt>
                <c:pt idx="92">
                  <c:v>7.9620000000000003E-3</c:v>
                </c:pt>
                <c:pt idx="93">
                  <c:v>1.0024E-2</c:v>
                </c:pt>
                <c:pt idx="94">
                  <c:v>1.2620000000000001E-2</c:v>
                </c:pt>
                <c:pt idx="95">
                  <c:v>1.5886000000000001E-2</c:v>
                </c:pt>
                <c:pt idx="96">
                  <c:v>0.02</c:v>
                </c:pt>
                <c:pt idx="97">
                  <c:v>2.5179999999999998E-2</c:v>
                </c:pt>
                <c:pt idx="98">
                  <c:v>3.1699999999999999E-2</c:v>
                </c:pt>
                <c:pt idx="99">
                  <c:v>3.9900000000000005E-2</c:v>
                </c:pt>
                <c:pt idx="100">
                  <c:v>5.024E-2</c:v>
                </c:pt>
                <c:pt idx="101">
                  <c:v>6.3240000000000005E-2</c:v>
                </c:pt>
                <c:pt idx="102">
                  <c:v>7.9619999999999996E-2</c:v>
                </c:pt>
                <c:pt idx="103">
                  <c:v>0.10024</c:v>
                </c:pt>
                <c:pt idx="104">
                  <c:v>0.12620000000000001</c:v>
                </c:pt>
                <c:pt idx="105">
                  <c:v>0.15886</c:v>
                </c:pt>
                <c:pt idx="106">
                  <c:v>0.2</c:v>
                </c:pt>
                <c:pt idx="107">
                  <c:v>0.25180000000000002</c:v>
                </c:pt>
                <c:pt idx="108">
                  <c:v>0.317</c:v>
                </c:pt>
                <c:pt idx="109">
                  <c:v>0.39900000000000002</c:v>
                </c:pt>
                <c:pt idx="110">
                  <c:v>0.50240000000000007</c:v>
                </c:pt>
                <c:pt idx="111">
                  <c:v>0.63240000000000007</c:v>
                </c:pt>
                <c:pt idx="112">
                  <c:v>0.79620000000000002</c:v>
                </c:pt>
                <c:pt idx="113">
                  <c:v>1</c:v>
                </c:pt>
                <c:pt idx="114">
                  <c:v>4.4999999999999996E-5</c:v>
                </c:pt>
                <c:pt idx="115">
                  <c:v>5.6654999999999999E-5</c:v>
                </c:pt>
                <c:pt idx="116">
                  <c:v>7.1324999999999999E-5</c:v>
                </c:pt>
                <c:pt idx="117">
                  <c:v>8.9774999999999987E-5</c:v>
                </c:pt>
                <c:pt idx="118">
                  <c:v>1.1303999999999999E-4</c:v>
                </c:pt>
                <c:pt idx="119">
                  <c:v>1.4228999999999999E-4</c:v>
                </c:pt>
                <c:pt idx="120">
                  <c:v>1.7914499999999997E-4</c:v>
                </c:pt>
                <c:pt idx="121">
                  <c:v>2.2553999999999999E-4</c:v>
                </c:pt>
                <c:pt idx="122">
                  <c:v>2.8394999999999999E-4</c:v>
                </c:pt>
                <c:pt idx="123">
                  <c:v>3.5743499999999997E-4</c:v>
                </c:pt>
                <c:pt idx="124">
                  <c:v>4.4999999999999999E-4</c:v>
                </c:pt>
                <c:pt idx="125">
                  <c:v>5.6654999999999997E-4</c:v>
                </c:pt>
                <c:pt idx="126">
                  <c:v>7.1324999999999991E-4</c:v>
                </c:pt>
                <c:pt idx="127">
                  <c:v>8.9775E-4</c:v>
                </c:pt>
                <c:pt idx="128">
                  <c:v>1.1303999999999997E-3</c:v>
                </c:pt>
                <c:pt idx="129">
                  <c:v>1.4228999999999997E-3</c:v>
                </c:pt>
                <c:pt idx="130">
                  <c:v>1.79145E-3</c:v>
                </c:pt>
                <c:pt idx="131">
                  <c:v>2.2553999999999999E-3</c:v>
                </c:pt>
                <c:pt idx="132">
                  <c:v>2.8395E-3</c:v>
                </c:pt>
                <c:pt idx="133">
                  <c:v>3.5743499999999996E-3</c:v>
                </c:pt>
                <c:pt idx="134">
                  <c:v>4.4999999999999997E-3</c:v>
                </c:pt>
                <c:pt idx="135">
                  <c:v>5.6654999999999995E-3</c:v>
                </c:pt>
                <c:pt idx="136">
                  <c:v>7.1324999999999991E-3</c:v>
                </c:pt>
                <c:pt idx="137">
                  <c:v>8.9774999999999994E-3</c:v>
                </c:pt>
                <c:pt idx="138">
                  <c:v>1.1304E-2</c:v>
                </c:pt>
                <c:pt idx="139">
                  <c:v>1.4228999999999999E-2</c:v>
                </c:pt>
                <c:pt idx="140">
                  <c:v>1.7914499999999996E-2</c:v>
                </c:pt>
                <c:pt idx="141">
                  <c:v>2.2553999999999998E-2</c:v>
                </c:pt>
                <c:pt idx="142">
                  <c:v>2.8394999999999997E-2</c:v>
                </c:pt>
                <c:pt idx="143">
                  <c:v>3.5743499999999997E-2</c:v>
                </c:pt>
                <c:pt idx="144">
                  <c:v>4.4999999999999998E-2</c:v>
                </c:pt>
                <c:pt idx="145">
                  <c:v>5.6654999999999997E-2</c:v>
                </c:pt>
                <c:pt idx="146">
                  <c:v>7.1325E-2</c:v>
                </c:pt>
                <c:pt idx="147">
                  <c:v>8.9774999999999994E-2</c:v>
                </c:pt>
                <c:pt idx="148">
                  <c:v>0.11304</c:v>
                </c:pt>
                <c:pt idx="149">
                  <c:v>0.14229</c:v>
                </c:pt>
                <c:pt idx="150">
                  <c:v>0.179145</c:v>
                </c:pt>
                <c:pt idx="151">
                  <c:v>0.22499999999999998</c:v>
                </c:pt>
              </c:numCache>
            </c:numRef>
          </c:xVal>
          <c:yVal>
            <c:numRef>
              <c:f>P3A2_30!$C$3:$C$154</c:f>
              <c:numCache>
                <c:formatCode>General</c:formatCode>
                <c:ptCount val="152"/>
                <c:pt idx="0">
                  <c:v>3495</c:v>
                </c:pt>
                <c:pt idx="1">
                  <c:v>4382</c:v>
                </c:pt>
                <c:pt idx="2">
                  <c:v>5442</c:v>
                </c:pt>
                <c:pt idx="3">
                  <c:v>6728</c:v>
                </c:pt>
                <c:pt idx="4">
                  <c:v>8296</c:v>
                </c:pt>
                <c:pt idx="5">
                  <c:v>10190</c:v>
                </c:pt>
                <c:pt idx="6">
                  <c:v>12490</c:v>
                </c:pt>
                <c:pt idx="7">
                  <c:v>15270</c:v>
                </c:pt>
                <c:pt idx="8">
                  <c:v>18680</c:v>
                </c:pt>
                <c:pt idx="9">
                  <c:v>22860</c:v>
                </c:pt>
                <c:pt idx="10">
                  <c:v>27820</c:v>
                </c:pt>
                <c:pt idx="11">
                  <c:v>33640</c:v>
                </c:pt>
                <c:pt idx="12">
                  <c:v>41040</c:v>
                </c:pt>
                <c:pt idx="13">
                  <c:v>49620</c:v>
                </c:pt>
                <c:pt idx="14">
                  <c:v>60390</c:v>
                </c:pt>
                <c:pt idx="15">
                  <c:v>72860</c:v>
                </c:pt>
                <c:pt idx="16">
                  <c:v>88400</c:v>
                </c:pt>
                <c:pt idx="17" formatCode="0.00E+00">
                  <c:v>106400</c:v>
                </c:pt>
                <c:pt idx="18" formatCode="0.00E+00">
                  <c:v>127400</c:v>
                </c:pt>
                <c:pt idx="19" formatCode="0.00E+00">
                  <c:v>153600</c:v>
                </c:pt>
                <c:pt idx="20" formatCode="0.00E+00">
                  <c:v>184300</c:v>
                </c:pt>
                <c:pt idx="21" formatCode="0.00E+00">
                  <c:v>221100</c:v>
                </c:pt>
                <c:pt idx="22" formatCode="0.00E+00">
                  <c:v>265900</c:v>
                </c:pt>
                <c:pt idx="23" formatCode="0.00E+00">
                  <c:v>317000</c:v>
                </c:pt>
                <c:pt idx="24" formatCode="0.00E+00">
                  <c:v>379700</c:v>
                </c:pt>
                <c:pt idx="25" formatCode="0.00E+00">
                  <c:v>455500</c:v>
                </c:pt>
                <c:pt idx="26" formatCode="0.00E+00">
                  <c:v>542100</c:v>
                </c:pt>
                <c:pt idx="27" formatCode="0.00E+00">
                  <c:v>647200</c:v>
                </c:pt>
                <c:pt idx="28" formatCode="0.00E+00">
                  <c:v>765500</c:v>
                </c:pt>
                <c:pt idx="29" formatCode="0.00E+00">
                  <c:v>912100</c:v>
                </c:pt>
                <c:pt idx="30" formatCode="0.00E+00">
                  <c:v>1083000</c:v>
                </c:pt>
                <c:pt idx="31" formatCode="0.00E+00">
                  <c:v>1279000</c:v>
                </c:pt>
                <c:pt idx="32" formatCode="0.00E+00">
                  <c:v>1504000</c:v>
                </c:pt>
                <c:pt idx="33" formatCode="0.00E+00">
                  <c:v>1778000</c:v>
                </c:pt>
                <c:pt idx="34" formatCode="0.00E+00">
                  <c:v>2089000</c:v>
                </c:pt>
                <c:pt idx="35" formatCode="0.00E+00">
                  <c:v>2460000</c:v>
                </c:pt>
                <c:pt idx="36" formatCode="0.00E+00">
                  <c:v>2882000</c:v>
                </c:pt>
                <c:pt idx="37" formatCode="0.00E+00">
                  <c:v>3217000</c:v>
                </c:pt>
                <c:pt idx="38">
                  <c:v>465.1</c:v>
                </c:pt>
                <c:pt idx="39">
                  <c:v>581.5</c:v>
                </c:pt>
                <c:pt idx="40">
                  <c:v>727</c:v>
                </c:pt>
                <c:pt idx="41">
                  <c:v>907.7</c:v>
                </c:pt>
                <c:pt idx="42">
                  <c:v>1131</c:v>
                </c:pt>
                <c:pt idx="43">
                  <c:v>1409</c:v>
                </c:pt>
                <c:pt idx="44">
                  <c:v>1748</c:v>
                </c:pt>
                <c:pt idx="45">
                  <c:v>2166</c:v>
                </c:pt>
                <c:pt idx="46">
                  <c:v>2689</c:v>
                </c:pt>
                <c:pt idx="47">
                  <c:v>3344</c:v>
                </c:pt>
                <c:pt idx="48">
                  <c:v>4132</c:v>
                </c:pt>
                <c:pt idx="49">
                  <c:v>5079</c:v>
                </c:pt>
                <c:pt idx="50">
                  <c:v>6295</c:v>
                </c:pt>
                <c:pt idx="51">
                  <c:v>7741</c:v>
                </c:pt>
                <c:pt idx="52">
                  <c:v>9589</c:v>
                </c:pt>
                <c:pt idx="53">
                  <c:v>11750</c:v>
                </c:pt>
                <c:pt idx="54">
                  <c:v>14490</c:v>
                </c:pt>
                <c:pt idx="55">
                  <c:v>17780</c:v>
                </c:pt>
                <c:pt idx="56">
                  <c:v>21560</c:v>
                </c:pt>
                <c:pt idx="57">
                  <c:v>26420</c:v>
                </c:pt>
                <c:pt idx="58">
                  <c:v>32260</c:v>
                </c:pt>
                <c:pt idx="59">
                  <c:v>39360</c:v>
                </c:pt>
                <c:pt idx="60">
                  <c:v>47900</c:v>
                </c:pt>
                <c:pt idx="61">
                  <c:v>58180</c:v>
                </c:pt>
                <c:pt idx="62">
                  <c:v>70620</c:v>
                </c:pt>
                <c:pt idx="63">
                  <c:v>85520</c:v>
                </c:pt>
                <c:pt idx="64" formatCode="0.00E+00">
                  <c:v>104400</c:v>
                </c:pt>
                <c:pt idx="65" formatCode="0.00E+00">
                  <c:v>126200</c:v>
                </c:pt>
                <c:pt idx="66" formatCode="0.00E+00">
                  <c:v>151200</c:v>
                </c:pt>
                <c:pt idx="67" formatCode="0.00E+00">
                  <c:v>184100</c:v>
                </c:pt>
                <c:pt idx="68" formatCode="0.00E+00">
                  <c:v>220700</c:v>
                </c:pt>
                <c:pt idx="69" formatCode="0.00E+00">
                  <c:v>264900</c:v>
                </c:pt>
                <c:pt idx="70" formatCode="0.00E+00">
                  <c:v>318500</c:v>
                </c:pt>
                <c:pt idx="71" formatCode="0.00E+00">
                  <c:v>384600</c:v>
                </c:pt>
                <c:pt idx="72" formatCode="0.00E+00">
                  <c:v>460100</c:v>
                </c:pt>
                <c:pt idx="73" formatCode="0.00E+00">
                  <c:v>552800</c:v>
                </c:pt>
                <c:pt idx="74" formatCode="0.00E+00">
                  <c:v>662200</c:v>
                </c:pt>
                <c:pt idx="75" formatCode="0.00E+00">
                  <c:v>782800</c:v>
                </c:pt>
                <c:pt idx="76">
                  <c:v>75.510000000000005</c:v>
                </c:pt>
                <c:pt idx="77">
                  <c:v>94.87</c:v>
                </c:pt>
                <c:pt idx="78">
                  <c:v>119.2</c:v>
                </c:pt>
                <c:pt idx="79">
                  <c:v>149.4</c:v>
                </c:pt>
                <c:pt idx="80">
                  <c:v>188</c:v>
                </c:pt>
                <c:pt idx="81">
                  <c:v>235.5</c:v>
                </c:pt>
                <c:pt idx="82">
                  <c:v>294.2</c:v>
                </c:pt>
                <c:pt idx="83">
                  <c:v>367.3</c:v>
                </c:pt>
                <c:pt idx="84">
                  <c:v>460</c:v>
                </c:pt>
                <c:pt idx="85">
                  <c:v>579</c:v>
                </c:pt>
                <c:pt idx="86">
                  <c:v>723.2</c:v>
                </c:pt>
                <c:pt idx="87">
                  <c:v>890.4</c:v>
                </c:pt>
                <c:pt idx="88">
                  <c:v>1124</c:v>
                </c:pt>
                <c:pt idx="89">
                  <c:v>1393</c:v>
                </c:pt>
                <c:pt idx="90">
                  <c:v>1752</c:v>
                </c:pt>
                <c:pt idx="91">
                  <c:v>2177</c:v>
                </c:pt>
                <c:pt idx="92">
                  <c:v>2731</c:v>
                </c:pt>
                <c:pt idx="93">
                  <c:v>3386</c:v>
                </c:pt>
                <c:pt idx="94">
                  <c:v>4119</c:v>
                </c:pt>
                <c:pt idx="95">
                  <c:v>5159</c:v>
                </c:pt>
                <c:pt idx="96">
                  <c:v>6373</c:v>
                </c:pt>
                <c:pt idx="97">
                  <c:v>7846</c:v>
                </c:pt>
                <c:pt idx="98">
                  <c:v>9747</c:v>
                </c:pt>
                <c:pt idx="99">
                  <c:v>11960</c:v>
                </c:pt>
                <c:pt idx="100">
                  <c:v>14700</c:v>
                </c:pt>
                <c:pt idx="101">
                  <c:v>18150</c:v>
                </c:pt>
                <c:pt idx="102">
                  <c:v>22430</c:v>
                </c:pt>
                <c:pt idx="103">
                  <c:v>27050</c:v>
                </c:pt>
                <c:pt idx="104">
                  <c:v>33390</c:v>
                </c:pt>
                <c:pt idx="105">
                  <c:v>40880</c:v>
                </c:pt>
                <c:pt idx="106">
                  <c:v>49930</c:v>
                </c:pt>
                <c:pt idx="107">
                  <c:v>60920</c:v>
                </c:pt>
                <c:pt idx="108">
                  <c:v>74280</c:v>
                </c:pt>
                <c:pt idx="109">
                  <c:v>90480</c:v>
                </c:pt>
                <c:pt idx="110" formatCode="0.00E+00">
                  <c:v>110000</c:v>
                </c:pt>
                <c:pt idx="111" formatCode="0.00E+00">
                  <c:v>133800</c:v>
                </c:pt>
                <c:pt idx="112" formatCode="0.00E+00">
                  <c:v>162500</c:v>
                </c:pt>
                <c:pt idx="113" formatCode="0.00E+00">
                  <c:v>196700</c:v>
                </c:pt>
                <c:pt idx="114">
                  <c:v>16.29</c:v>
                </c:pt>
                <c:pt idx="115">
                  <c:v>20.8</c:v>
                </c:pt>
                <c:pt idx="116">
                  <c:v>26.14</c:v>
                </c:pt>
                <c:pt idx="117">
                  <c:v>32.869999999999997</c:v>
                </c:pt>
                <c:pt idx="118">
                  <c:v>41.51</c:v>
                </c:pt>
                <c:pt idx="119">
                  <c:v>52.17</c:v>
                </c:pt>
                <c:pt idx="120">
                  <c:v>64.97</c:v>
                </c:pt>
                <c:pt idx="121">
                  <c:v>81.13</c:v>
                </c:pt>
                <c:pt idx="122">
                  <c:v>102.1</c:v>
                </c:pt>
                <c:pt idx="123">
                  <c:v>129.6</c:v>
                </c:pt>
                <c:pt idx="124">
                  <c:v>161.9</c:v>
                </c:pt>
                <c:pt idx="125">
                  <c:v>197.1</c:v>
                </c:pt>
                <c:pt idx="126">
                  <c:v>250.9</c:v>
                </c:pt>
                <c:pt idx="127">
                  <c:v>313.60000000000002</c:v>
                </c:pt>
                <c:pt idx="128">
                  <c:v>402.5</c:v>
                </c:pt>
                <c:pt idx="129">
                  <c:v>498.6</c:v>
                </c:pt>
                <c:pt idx="130">
                  <c:v>639</c:v>
                </c:pt>
                <c:pt idx="131">
                  <c:v>801</c:v>
                </c:pt>
                <c:pt idx="132">
                  <c:v>963.1</c:v>
                </c:pt>
                <c:pt idx="133">
                  <c:v>1224</c:v>
                </c:pt>
                <c:pt idx="134">
                  <c:v>1528</c:v>
                </c:pt>
                <c:pt idx="135">
                  <c:v>1898</c:v>
                </c:pt>
                <c:pt idx="136">
                  <c:v>2415</c:v>
                </c:pt>
                <c:pt idx="137">
                  <c:v>2931</c:v>
                </c:pt>
                <c:pt idx="138">
                  <c:v>3667</c:v>
                </c:pt>
                <c:pt idx="139">
                  <c:v>4567</c:v>
                </c:pt>
                <c:pt idx="140">
                  <c:v>5643</c:v>
                </c:pt>
                <c:pt idx="141">
                  <c:v>7021</c:v>
                </c:pt>
                <c:pt idx="142">
                  <c:v>8688</c:v>
                </c:pt>
                <c:pt idx="143">
                  <c:v>10730</c:v>
                </c:pt>
                <c:pt idx="144">
                  <c:v>13260</c:v>
                </c:pt>
                <c:pt idx="145">
                  <c:v>16340</c:v>
                </c:pt>
                <c:pt idx="146">
                  <c:v>20140</c:v>
                </c:pt>
                <c:pt idx="147">
                  <c:v>24740</c:v>
                </c:pt>
                <c:pt idx="148">
                  <c:v>30440</c:v>
                </c:pt>
                <c:pt idx="149">
                  <c:v>37380</c:v>
                </c:pt>
                <c:pt idx="150">
                  <c:v>45870</c:v>
                </c:pt>
                <c:pt idx="151">
                  <c:v>56170</c:v>
                </c:pt>
              </c:numCache>
            </c:numRef>
          </c:yVal>
          <c:smooth val="0"/>
        </c:ser>
        <c:ser>
          <c:idx val="0"/>
          <c:order val="0"/>
          <c:tx>
            <c:strRef>
              <c:f>'[1]p3 field aged'!$P$1</c:f>
              <c:strCache>
                <c:ptCount val="1"/>
                <c:pt idx="0">
                  <c:v>P3</c:v>
                </c:pt>
              </c:strCache>
            </c:strRef>
          </c:tx>
          <c:spPr>
            <a:ln w="28575">
              <a:noFill/>
            </a:ln>
          </c:spPr>
          <c:xVal>
            <c:numRef>
              <c:f>'[1]p3 field aged'!$P$3:$P$160</c:f>
              <c:numCache>
                <c:formatCode>General</c:formatCode>
                <c:ptCount val="158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8.0000000000000004E-4</c:v>
                </c:pt>
                <c:pt idx="39">
                  <c:v>1.0072E-3</c:v>
                </c:pt>
                <c:pt idx="40">
                  <c:v>1.268E-3</c:v>
                </c:pt>
                <c:pt idx="41">
                  <c:v>1.596E-3</c:v>
                </c:pt>
                <c:pt idx="42">
                  <c:v>2.0095999999999998E-3</c:v>
                </c:pt>
                <c:pt idx="43">
                  <c:v>2.5296000000000003E-3</c:v>
                </c:pt>
                <c:pt idx="44">
                  <c:v>3.1847999999999998E-3</c:v>
                </c:pt>
                <c:pt idx="45">
                  <c:v>4.0096000000000003E-3</c:v>
                </c:pt>
                <c:pt idx="46">
                  <c:v>5.0480000000000004E-3</c:v>
                </c:pt>
                <c:pt idx="47">
                  <c:v>6.3544000000000005E-3</c:v>
                </c:pt>
                <c:pt idx="48">
                  <c:v>8.0000000000000002E-3</c:v>
                </c:pt>
                <c:pt idx="49">
                  <c:v>1.0072000000000001E-2</c:v>
                </c:pt>
                <c:pt idx="50">
                  <c:v>1.268E-2</c:v>
                </c:pt>
                <c:pt idx="51">
                  <c:v>1.5960000000000002E-2</c:v>
                </c:pt>
                <c:pt idx="52">
                  <c:v>2.0095999999999999E-2</c:v>
                </c:pt>
                <c:pt idx="53">
                  <c:v>2.5295999999999999E-2</c:v>
                </c:pt>
                <c:pt idx="54">
                  <c:v>3.1848000000000001E-2</c:v>
                </c:pt>
                <c:pt idx="55">
                  <c:v>4.0096E-2</c:v>
                </c:pt>
                <c:pt idx="56">
                  <c:v>5.0480000000000004E-2</c:v>
                </c:pt>
                <c:pt idx="57">
                  <c:v>6.3544000000000003E-2</c:v>
                </c:pt>
                <c:pt idx="58">
                  <c:v>0.08</c:v>
                </c:pt>
                <c:pt idx="59">
                  <c:v>0.10071999999999999</c:v>
                </c:pt>
                <c:pt idx="60">
                  <c:v>0.1268</c:v>
                </c:pt>
                <c:pt idx="61">
                  <c:v>0.15960000000000002</c:v>
                </c:pt>
                <c:pt idx="62">
                  <c:v>0.20096</c:v>
                </c:pt>
                <c:pt idx="63">
                  <c:v>0.25296000000000002</c:v>
                </c:pt>
                <c:pt idx="64">
                  <c:v>0.31847999999999999</c:v>
                </c:pt>
                <c:pt idx="65">
                  <c:v>0.40095999999999998</c:v>
                </c:pt>
                <c:pt idx="66">
                  <c:v>0.50480000000000003</c:v>
                </c:pt>
                <c:pt idx="67">
                  <c:v>0.63544</c:v>
                </c:pt>
                <c:pt idx="68">
                  <c:v>0.8</c:v>
                </c:pt>
                <c:pt idx="69">
                  <c:v>1.0072000000000001</c:v>
                </c:pt>
                <c:pt idx="70">
                  <c:v>1.268</c:v>
                </c:pt>
                <c:pt idx="71">
                  <c:v>1.5960000000000001</c:v>
                </c:pt>
                <c:pt idx="72">
                  <c:v>2.0096000000000003</c:v>
                </c:pt>
                <c:pt idx="73">
                  <c:v>2.5296000000000003</c:v>
                </c:pt>
                <c:pt idx="74">
                  <c:v>3.1848000000000001</c:v>
                </c:pt>
                <c:pt idx="75">
                  <c:v>4</c:v>
                </c:pt>
                <c:pt idx="76">
                  <c:v>1E-4</c:v>
                </c:pt>
                <c:pt idx="77">
                  <c:v>1.259E-4</c:v>
                </c:pt>
                <c:pt idx="78">
                  <c:v>1.585E-4</c:v>
                </c:pt>
                <c:pt idx="79">
                  <c:v>1.995E-4</c:v>
                </c:pt>
                <c:pt idx="80">
                  <c:v>2.5119999999999998E-4</c:v>
                </c:pt>
                <c:pt idx="81">
                  <c:v>3.1620000000000004E-4</c:v>
                </c:pt>
                <c:pt idx="82">
                  <c:v>3.9809999999999997E-4</c:v>
                </c:pt>
                <c:pt idx="83">
                  <c:v>5.0120000000000004E-4</c:v>
                </c:pt>
                <c:pt idx="84">
                  <c:v>6.3100000000000005E-4</c:v>
                </c:pt>
                <c:pt idx="85">
                  <c:v>7.9430000000000006E-4</c:v>
                </c:pt>
                <c:pt idx="86">
                  <c:v>1E-3</c:v>
                </c:pt>
                <c:pt idx="87">
                  <c:v>1.2590000000000001E-3</c:v>
                </c:pt>
                <c:pt idx="88">
                  <c:v>1.585E-3</c:v>
                </c:pt>
                <c:pt idx="89">
                  <c:v>1.9950000000000002E-3</c:v>
                </c:pt>
                <c:pt idx="90">
                  <c:v>2.5119999999999999E-3</c:v>
                </c:pt>
                <c:pt idx="91">
                  <c:v>3.1619999999999999E-3</c:v>
                </c:pt>
                <c:pt idx="92">
                  <c:v>3.9810000000000002E-3</c:v>
                </c:pt>
                <c:pt idx="93">
                  <c:v>5.012E-3</c:v>
                </c:pt>
                <c:pt idx="94">
                  <c:v>6.3100000000000005E-3</c:v>
                </c:pt>
                <c:pt idx="95">
                  <c:v>7.9430000000000004E-3</c:v>
                </c:pt>
                <c:pt idx="96">
                  <c:v>0.01</c:v>
                </c:pt>
                <c:pt idx="97">
                  <c:v>1.2589999999999999E-2</c:v>
                </c:pt>
                <c:pt idx="98">
                  <c:v>1.585E-2</c:v>
                </c:pt>
                <c:pt idx="99">
                  <c:v>1.9950000000000002E-2</c:v>
                </c:pt>
                <c:pt idx="100">
                  <c:v>2.512E-2</c:v>
                </c:pt>
                <c:pt idx="101">
                  <c:v>3.1620000000000002E-2</c:v>
                </c:pt>
                <c:pt idx="102">
                  <c:v>3.9809999999999998E-2</c:v>
                </c:pt>
                <c:pt idx="103">
                  <c:v>5.0119999999999998E-2</c:v>
                </c:pt>
                <c:pt idx="104">
                  <c:v>6.3100000000000003E-2</c:v>
                </c:pt>
                <c:pt idx="105">
                  <c:v>7.9430000000000001E-2</c:v>
                </c:pt>
                <c:pt idx="106">
                  <c:v>0.1</c:v>
                </c:pt>
                <c:pt idx="107">
                  <c:v>0.12590000000000001</c:v>
                </c:pt>
                <c:pt idx="108">
                  <c:v>0.1585</c:v>
                </c:pt>
                <c:pt idx="109">
                  <c:v>0.19950000000000001</c:v>
                </c:pt>
                <c:pt idx="110">
                  <c:v>0.25120000000000003</c:v>
                </c:pt>
                <c:pt idx="111">
                  <c:v>0.31620000000000004</c:v>
                </c:pt>
                <c:pt idx="112">
                  <c:v>0.39810000000000001</c:v>
                </c:pt>
                <c:pt idx="113">
                  <c:v>0.5</c:v>
                </c:pt>
                <c:pt idx="114">
                  <c:v>1.5E-5</c:v>
                </c:pt>
                <c:pt idx="115">
                  <c:v>1.8885E-5</c:v>
                </c:pt>
                <c:pt idx="116">
                  <c:v>2.3774999999999999E-5</c:v>
                </c:pt>
                <c:pt idx="117">
                  <c:v>2.9924999999999999E-5</c:v>
                </c:pt>
                <c:pt idx="118">
                  <c:v>3.7679999999999998E-5</c:v>
                </c:pt>
                <c:pt idx="119">
                  <c:v>4.7430000000000005E-5</c:v>
                </c:pt>
                <c:pt idx="120">
                  <c:v>5.9715E-5</c:v>
                </c:pt>
                <c:pt idx="121">
                  <c:v>7.5179999999999995E-5</c:v>
                </c:pt>
                <c:pt idx="122">
                  <c:v>9.465000000000001E-5</c:v>
                </c:pt>
                <c:pt idx="123">
                  <c:v>1.19145E-4</c:v>
                </c:pt>
                <c:pt idx="124">
                  <c:v>1.5000000000000001E-4</c:v>
                </c:pt>
                <c:pt idx="125">
                  <c:v>1.8885000000000001E-4</c:v>
                </c:pt>
                <c:pt idx="126">
                  <c:v>2.3775000000000001E-4</c:v>
                </c:pt>
                <c:pt idx="127">
                  <c:v>2.9925000000000004E-4</c:v>
                </c:pt>
                <c:pt idx="128">
                  <c:v>3.768E-4</c:v>
                </c:pt>
                <c:pt idx="129">
                  <c:v>4.7429999999999998E-4</c:v>
                </c:pt>
                <c:pt idx="130">
                  <c:v>5.9715000000000007E-4</c:v>
                </c:pt>
                <c:pt idx="131">
                  <c:v>7.5179999999999995E-4</c:v>
                </c:pt>
                <c:pt idx="132">
                  <c:v>9.4650000000000008E-4</c:v>
                </c:pt>
                <c:pt idx="133">
                  <c:v>1.1914499999999999E-3</c:v>
                </c:pt>
                <c:pt idx="134">
                  <c:v>1.5E-3</c:v>
                </c:pt>
                <c:pt idx="135">
                  <c:v>1.8885E-3</c:v>
                </c:pt>
                <c:pt idx="136">
                  <c:v>2.3774999999999998E-3</c:v>
                </c:pt>
                <c:pt idx="137">
                  <c:v>2.9925000000000004E-3</c:v>
                </c:pt>
                <c:pt idx="138">
                  <c:v>3.7680000000000001E-3</c:v>
                </c:pt>
                <c:pt idx="139">
                  <c:v>4.7429999999999998E-3</c:v>
                </c:pt>
                <c:pt idx="140">
                  <c:v>5.9715000000000002E-3</c:v>
                </c:pt>
                <c:pt idx="141">
                  <c:v>7.5179999999999995E-3</c:v>
                </c:pt>
                <c:pt idx="142">
                  <c:v>9.4649999999999995E-3</c:v>
                </c:pt>
                <c:pt idx="143">
                  <c:v>1.19145E-2</c:v>
                </c:pt>
                <c:pt idx="144">
                  <c:v>1.4999999999999999E-2</c:v>
                </c:pt>
                <c:pt idx="145">
                  <c:v>1.8884999999999999E-2</c:v>
                </c:pt>
                <c:pt idx="146">
                  <c:v>2.3775000000000001E-2</c:v>
                </c:pt>
                <c:pt idx="147">
                  <c:v>2.9925E-2</c:v>
                </c:pt>
                <c:pt idx="148">
                  <c:v>3.7680000000000005E-2</c:v>
                </c:pt>
                <c:pt idx="149">
                  <c:v>4.743E-2</c:v>
                </c:pt>
                <c:pt idx="150">
                  <c:v>5.9715000000000004E-2</c:v>
                </c:pt>
                <c:pt idx="151">
                  <c:v>7.4999999999999997E-2</c:v>
                </c:pt>
              </c:numCache>
            </c:numRef>
          </c:xVal>
          <c:yVal>
            <c:numRef>
              <c:f>'[1]p3 field aged'!$C$3:$C$160</c:f>
              <c:numCache>
                <c:formatCode>0.00E+00</c:formatCode>
                <c:ptCount val="158"/>
                <c:pt idx="0">
                  <c:v>132500</c:v>
                </c:pt>
                <c:pt idx="1">
                  <c:v>157800</c:v>
                </c:pt>
                <c:pt idx="2">
                  <c:v>190000</c:v>
                </c:pt>
                <c:pt idx="3">
                  <c:v>227400</c:v>
                </c:pt>
                <c:pt idx="4">
                  <c:v>271600</c:v>
                </c:pt>
                <c:pt idx="5">
                  <c:v>323100</c:v>
                </c:pt>
                <c:pt idx="6">
                  <c:v>383600</c:v>
                </c:pt>
                <c:pt idx="7">
                  <c:v>454100</c:v>
                </c:pt>
                <c:pt idx="8">
                  <c:v>536200</c:v>
                </c:pt>
                <c:pt idx="9">
                  <c:v>631600</c:v>
                </c:pt>
                <c:pt idx="10">
                  <c:v>741900</c:v>
                </c:pt>
                <c:pt idx="11">
                  <c:v>866000</c:v>
                </c:pt>
                <c:pt idx="12">
                  <c:v>1010000</c:v>
                </c:pt>
                <c:pt idx="13">
                  <c:v>1168000</c:v>
                </c:pt>
                <c:pt idx="14">
                  <c:v>1341000</c:v>
                </c:pt>
                <c:pt idx="15">
                  <c:v>1481000</c:v>
                </c:pt>
                <c:pt idx="16">
                  <c:v>1492000</c:v>
                </c:pt>
                <c:pt idx="17">
                  <c:v>1696000</c:v>
                </c:pt>
                <c:pt idx="19">
                  <c:v>2776000</c:v>
                </c:pt>
                <c:pt idx="21">
                  <c:v>3930000</c:v>
                </c:pt>
                <c:pt idx="23">
                  <c:v>5474000</c:v>
                </c:pt>
                <c:pt idx="25">
                  <c:v>7377000</c:v>
                </c:pt>
                <c:pt idx="27">
                  <c:v>8919000</c:v>
                </c:pt>
                <c:pt idx="29">
                  <c:v>11600000</c:v>
                </c:pt>
                <c:pt idx="31">
                  <c:v>15700000</c:v>
                </c:pt>
                <c:pt idx="33">
                  <c:v>18560000</c:v>
                </c:pt>
                <c:pt idx="35">
                  <c:v>25010000</c:v>
                </c:pt>
                <c:pt idx="38" formatCode="General">
                  <c:v>16040</c:v>
                </c:pt>
                <c:pt idx="39" formatCode="General">
                  <c:v>19860</c:v>
                </c:pt>
                <c:pt idx="40" formatCode="General">
                  <c:v>24310</c:v>
                </c:pt>
                <c:pt idx="41" formatCode="General">
                  <c:v>29690</c:v>
                </c:pt>
                <c:pt idx="42" formatCode="General">
                  <c:v>36090</c:v>
                </c:pt>
                <c:pt idx="43" formatCode="General">
                  <c:v>43830</c:v>
                </c:pt>
                <c:pt idx="44" formatCode="General">
                  <c:v>52890</c:v>
                </c:pt>
                <c:pt idx="45" formatCode="General">
                  <c:v>63670</c:v>
                </c:pt>
                <c:pt idx="46" formatCode="General">
                  <c:v>76800</c:v>
                </c:pt>
                <c:pt idx="47" formatCode="General">
                  <c:v>93220</c:v>
                </c:pt>
                <c:pt idx="48">
                  <c:v>112000</c:v>
                </c:pt>
                <c:pt idx="49">
                  <c:v>132000</c:v>
                </c:pt>
                <c:pt idx="50">
                  <c:v>160300</c:v>
                </c:pt>
                <c:pt idx="51">
                  <c:v>189900</c:v>
                </c:pt>
                <c:pt idx="52">
                  <c:v>231700</c:v>
                </c:pt>
                <c:pt idx="53">
                  <c:v>275200</c:v>
                </c:pt>
                <c:pt idx="54">
                  <c:v>330300</c:v>
                </c:pt>
                <c:pt idx="55">
                  <c:v>391200</c:v>
                </c:pt>
                <c:pt idx="56">
                  <c:v>454400</c:v>
                </c:pt>
                <c:pt idx="57">
                  <c:v>546200</c:v>
                </c:pt>
                <c:pt idx="58">
                  <c:v>646700</c:v>
                </c:pt>
                <c:pt idx="59">
                  <c:v>761000</c:v>
                </c:pt>
                <c:pt idx="60">
                  <c:v>910200</c:v>
                </c:pt>
                <c:pt idx="61">
                  <c:v>1053000</c:v>
                </c:pt>
                <c:pt idx="62">
                  <c:v>1232000</c:v>
                </c:pt>
                <c:pt idx="63">
                  <c:v>1477000</c:v>
                </c:pt>
                <c:pt idx="64">
                  <c:v>1682000</c:v>
                </c:pt>
                <c:pt idx="65">
                  <c:v>1997000</c:v>
                </c:pt>
                <c:pt idx="66">
                  <c:v>2324000</c:v>
                </c:pt>
                <c:pt idx="67">
                  <c:v>2688000</c:v>
                </c:pt>
                <c:pt idx="68">
                  <c:v>3130000</c:v>
                </c:pt>
                <c:pt idx="69">
                  <c:v>3581000</c:v>
                </c:pt>
                <c:pt idx="70">
                  <c:v>4100000</c:v>
                </c:pt>
                <c:pt idx="71">
                  <c:v>4634000</c:v>
                </c:pt>
                <c:pt idx="72">
                  <c:v>5203000</c:v>
                </c:pt>
                <c:pt idx="73">
                  <c:v>5878000</c:v>
                </c:pt>
                <c:pt idx="74">
                  <c:v>6467000</c:v>
                </c:pt>
                <c:pt idx="75">
                  <c:v>6439000</c:v>
                </c:pt>
                <c:pt idx="76" formatCode="General">
                  <c:v>2009</c:v>
                </c:pt>
                <c:pt idx="77" formatCode="General">
                  <c:v>2530</c:v>
                </c:pt>
                <c:pt idx="78" formatCode="General">
                  <c:v>3158</c:v>
                </c:pt>
                <c:pt idx="79" formatCode="General">
                  <c:v>3936</c:v>
                </c:pt>
                <c:pt idx="80" formatCode="General">
                  <c:v>4901</c:v>
                </c:pt>
                <c:pt idx="81" formatCode="General">
                  <c:v>6069</c:v>
                </c:pt>
                <c:pt idx="82" formatCode="General">
                  <c:v>7464</c:v>
                </c:pt>
                <c:pt idx="83" formatCode="General">
                  <c:v>9159</c:v>
                </c:pt>
                <c:pt idx="84" formatCode="General">
                  <c:v>11270</c:v>
                </c:pt>
                <c:pt idx="85" formatCode="General">
                  <c:v>13960</c:v>
                </c:pt>
                <c:pt idx="86" formatCode="General">
                  <c:v>17090</c:v>
                </c:pt>
                <c:pt idx="87" formatCode="General">
                  <c:v>20480</c:v>
                </c:pt>
                <c:pt idx="88" formatCode="General">
                  <c:v>25390</c:v>
                </c:pt>
                <c:pt idx="89" formatCode="General">
                  <c:v>30660</c:v>
                </c:pt>
                <c:pt idx="90" formatCode="General">
                  <c:v>37870</c:v>
                </c:pt>
                <c:pt idx="91" formatCode="General">
                  <c:v>45760</c:v>
                </c:pt>
                <c:pt idx="92" formatCode="General">
                  <c:v>56290</c:v>
                </c:pt>
                <c:pt idx="93" formatCode="General">
                  <c:v>68090</c:v>
                </c:pt>
                <c:pt idx="94" formatCode="General">
                  <c:v>80250</c:v>
                </c:pt>
                <c:pt idx="95" formatCode="General">
                  <c:v>98300</c:v>
                </c:pt>
                <c:pt idx="96">
                  <c:v>118300</c:v>
                </c:pt>
                <c:pt idx="97">
                  <c:v>141600</c:v>
                </c:pt>
                <c:pt idx="98">
                  <c:v>172600</c:v>
                </c:pt>
                <c:pt idx="99">
                  <c:v>204500</c:v>
                </c:pt>
                <c:pt idx="100">
                  <c:v>243300</c:v>
                </c:pt>
                <c:pt idx="101">
                  <c:v>292200</c:v>
                </c:pt>
                <c:pt idx="102">
                  <c:v>357400</c:v>
                </c:pt>
                <c:pt idx="103">
                  <c:v>425400</c:v>
                </c:pt>
                <c:pt idx="104">
                  <c:v>501600</c:v>
                </c:pt>
                <c:pt idx="105">
                  <c:v>596200</c:v>
                </c:pt>
                <c:pt idx="106">
                  <c:v>708500</c:v>
                </c:pt>
                <c:pt idx="107">
                  <c:v>839500</c:v>
                </c:pt>
                <c:pt idx="108">
                  <c:v>993000</c:v>
                </c:pt>
                <c:pt idx="109">
                  <c:v>1173000</c:v>
                </c:pt>
                <c:pt idx="110">
                  <c:v>1380000</c:v>
                </c:pt>
                <c:pt idx="111">
                  <c:v>1625000</c:v>
                </c:pt>
                <c:pt idx="112">
                  <c:v>1898000</c:v>
                </c:pt>
                <c:pt idx="113">
                  <c:v>2146000</c:v>
                </c:pt>
                <c:pt idx="114" formatCode="General">
                  <c:v>314.10000000000002</c:v>
                </c:pt>
                <c:pt idx="115" formatCode="General">
                  <c:v>394.1</c:v>
                </c:pt>
                <c:pt idx="116" formatCode="General">
                  <c:v>494.7</c:v>
                </c:pt>
                <c:pt idx="117" formatCode="General">
                  <c:v>620.4</c:v>
                </c:pt>
                <c:pt idx="118" formatCode="General">
                  <c:v>776.9</c:v>
                </c:pt>
                <c:pt idx="119" formatCode="General">
                  <c:v>971</c:v>
                </c:pt>
                <c:pt idx="120" formatCode="General">
                  <c:v>1206</c:v>
                </c:pt>
                <c:pt idx="121" formatCode="General">
                  <c:v>1495</c:v>
                </c:pt>
                <c:pt idx="122" formatCode="General">
                  <c:v>1861</c:v>
                </c:pt>
                <c:pt idx="123" formatCode="General">
                  <c:v>2338</c:v>
                </c:pt>
                <c:pt idx="124" formatCode="General">
                  <c:v>2897</c:v>
                </c:pt>
                <c:pt idx="125" formatCode="General">
                  <c:v>3524</c:v>
                </c:pt>
                <c:pt idx="126" formatCode="General">
                  <c:v>4430</c:v>
                </c:pt>
                <c:pt idx="127" formatCode="General">
                  <c:v>5434</c:v>
                </c:pt>
                <c:pt idx="128" formatCode="General">
                  <c:v>6840</c:v>
                </c:pt>
                <c:pt idx="129" formatCode="General">
                  <c:v>8371</c:v>
                </c:pt>
                <c:pt idx="130" formatCode="General">
                  <c:v>10480</c:v>
                </c:pt>
                <c:pt idx="131" formatCode="General">
                  <c:v>12900</c:v>
                </c:pt>
                <c:pt idx="132" formatCode="General">
                  <c:v>15430</c:v>
                </c:pt>
                <c:pt idx="133" formatCode="General">
                  <c:v>19200</c:v>
                </c:pt>
                <c:pt idx="134" formatCode="General">
                  <c:v>23380</c:v>
                </c:pt>
                <c:pt idx="135" formatCode="General">
                  <c:v>28760</c:v>
                </c:pt>
                <c:pt idx="136" formatCode="General">
                  <c:v>35480</c:v>
                </c:pt>
                <c:pt idx="137" formatCode="General">
                  <c:v>42340</c:v>
                </c:pt>
                <c:pt idx="138" formatCode="General">
                  <c:v>51660</c:v>
                </c:pt>
                <c:pt idx="139" formatCode="General">
                  <c:v>62510</c:v>
                </c:pt>
                <c:pt idx="140" formatCode="General">
                  <c:v>75880</c:v>
                </c:pt>
                <c:pt idx="141" formatCode="General">
                  <c:v>93820</c:v>
                </c:pt>
                <c:pt idx="142">
                  <c:v>112900</c:v>
                </c:pt>
                <c:pt idx="143">
                  <c:v>136400</c:v>
                </c:pt>
                <c:pt idx="144">
                  <c:v>164600</c:v>
                </c:pt>
                <c:pt idx="145">
                  <c:v>198400</c:v>
                </c:pt>
                <c:pt idx="146">
                  <c:v>238700</c:v>
                </c:pt>
                <c:pt idx="147">
                  <c:v>287000</c:v>
                </c:pt>
                <c:pt idx="148">
                  <c:v>344500</c:v>
                </c:pt>
                <c:pt idx="149">
                  <c:v>413100</c:v>
                </c:pt>
                <c:pt idx="150">
                  <c:v>494700</c:v>
                </c:pt>
                <c:pt idx="151">
                  <c:v>587100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03776"/>
        <c:axId val="214214144"/>
      </c:scatterChart>
      <c:valAx>
        <c:axId val="214203776"/>
        <c:scaling>
          <c:logBase val="10"/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b="1"/>
                </a:pPr>
                <a:r>
                  <a:rPr lang="nl-NL" b="1"/>
                  <a:t>Reduced frequency [Hz] @ reference temperature 30C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214214144"/>
        <c:crossesAt val="1.0000000000000002E-2"/>
        <c:crossBetween val="midCat"/>
      </c:valAx>
      <c:valAx>
        <c:axId val="214214144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Complex shear modulus [Pa]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214203776"/>
        <c:crossesAt val="1.0000000000000003E-5"/>
        <c:crossBetween val="midCat"/>
      </c:valAx>
    </c:plotArea>
    <c:legend>
      <c:legendPos val="r"/>
      <c:layout>
        <c:manualLayout>
          <c:xMode val="edge"/>
          <c:yMode val="edge"/>
          <c:x val="0.77999730396238232"/>
          <c:y val="0.25890534325411158"/>
          <c:w val="0.16565857839198672"/>
          <c:h val="0.2674716426311043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1"/>
          <c:tx>
            <c:strRef>
              <c:f>P3A3_15!$P$1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P3A3_15!$P$3:$P$155</c:f>
              <c:numCache>
                <c:formatCode>General</c:formatCode>
                <c:ptCount val="15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2E-3</c:v>
                </c:pt>
                <c:pt idx="39">
                  <c:v>2.5180000000000003E-3</c:v>
                </c:pt>
                <c:pt idx="40">
                  <c:v>3.1700000000000001E-3</c:v>
                </c:pt>
                <c:pt idx="41">
                  <c:v>3.9899999999999996E-3</c:v>
                </c:pt>
                <c:pt idx="42">
                  <c:v>5.0240000000000007E-3</c:v>
                </c:pt>
                <c:pt idx="43">
                  <c:v>6.3240000000000006E-3</c:v>
                </c:pt>
                <c:pt idx="44">
                  <c:v>7.9620000000000003E-3</c:v>
                </c:pt>
                <c:pt idx="45">
                  <c:v>1.0024E-2</c:v>
                </c:pt>
                <c:pt idx="46">
                  <c:v>1.2620000000000001E-2</c:v>
                </c:pt>
                <c:pt idx="47">
                  <c:v>1.5886000000000001E-2</c:v>
                </c:pt>
                <c:pt idx="48">
                  <c:v>2.0000000000000004E-2</c:v>
                </c:pt>
                <c:pt idx="49">
                  <c:v>2.5180000000000004E-2</c:v>
                </c:pt>
                <c:pt idx="50">
                  <c:v>3.1699999999999999E-2</c:v>
                </c:pt>
                <c:pt idx="51">
                  <c:v>3.9900000000000005E-2</c:v>
                </c:pt>
                <c:pt idx="52">
                  <c:v>5.024E-2</c:v>
                </c:pt>
                <c:pt idx="53">
                  <c:v>6.3240000000000005E-2</c:v>
                </c:pt>
                <c:pt idx="54">
                  <c:v>7.962000000000001E-2</c:v>
                </c:pt>
                <c:pt idx="55">
                  <c:v>0.10024</c:v>
                </c:pt>
                <c:pt idx="56">
                  <c:v>0.12620000000000001</c:v>
                </c:pt>
                <c:pt idx="57">
                  <c:v>0.15886</c:v>
                </c:pt>
                <c:pt idx="58">
                  <c:v>0.2</c:v>
                </c:pt>
                <c:pt idx="59">
                  <c:v>0.25179999999999997</c:v>
                </c:pt>
                <c:pt idx="60">
                  <c:v>0.317</c:v>
                </c:pt>
                <c:pt idx="61">
                  <c:v>0.39900000000000002</c:v>
                </c:pt>
                <c:pt idx="62">
                  <c:v>0.50240000000000007</c:v>
                </c:pt>
                <c:pt idx="63">
                  <c:v>0.63240000000000007</c:v>
                </c:pt>
                <c:pt idx="64">
                  <c:v>0.79620000000000002</c:v>
                </c:pt>
                <c:pt idx="65">
                  <c:v>1.0024</c:v>
                </c:pt>
                <c:pt idx="66">
                  <c:v>1.262</c:v>
                </c:pt>
                <c:pt idx="67">
                  <c:v>1.5886</c:v>
                </c:pt>
                <c:pt idx="68">
                  <c:v>2</c:v>
                </c:pt>
                <c:pt idx="69">
                  <c:v>2.5180000000000002</c:v>
                </c:pt>
                <c:pt idx="70">
                  <c:v>3.17</c:v>
                </c:pt>
                <c:pt idx="71">
                  <c:v>3.99</c:v>
                </c:pt>
                <c:pt idx="72">
                  <c:v>5.0240000000000009</c:v>
                </c:pt>
                <c:pt idx="73">
                  <c:v>6.3240000000000007</c:v>
                </c:pt>
                <c:pt idx="74">
                  <c:v>7.9620000000000006</c:v>
                </c:pt>
                <c:pt idx="75">
                  <c:v>10</c:v>
                </c:pt>
                <c:pt idx="76">
                  <c:v>5.0000000000000001E-4</c:v>
                </c:pt>
                <c:pt idx="77">
                  <c:v>6.2950000000000007E-4</c:v>
                </c:pt>
                <c:pt idx="78">
                  <c:v>7.9250000000000002E-4</c:v>
                </c:pt>
                <c:pt idx="79">
                  <c:v>9.9749999999999991E-4</c:v>
                </c:pt>
                <c:pt idx="80">
                  <c:v>1.2560000000000002E-3</c:v>
                </c:pt>
                <c:pt idx="81">
                  <c:v>1.5810000000000002E-3</c:v>
                </c:pt>
                <c:pt idx="82">
                  <c:v>1.9905000000000001E-3</c:v>
                </c:pt>
                <c:pt idx="83">
                  <c:v>2.506E-3</c:v>
                </c:pt>
                <c:pt idx="84">
                  <c:v>3.1550000000000003E-3</c:v>
                </c:pt>
                <c:pt idx="85">
                  <c:v>3.9715000000000002E-3</c:v>
                </c:pt>
                <c:pt idx="86">
                  <c:v>5.000000000000001E-3</c:v>
                </c:pt>
                <c:pt idx="87">
                  <c:v>6.2950000000000011E-3</c:v>
                </c:pt>
                <c:pt idx="88">
                  <c:v>7.9249999999999998E-3</c:v>
                </c:pt>
                <c:pt idx="89">
                  <c:v>9.9750000000000012E-3</c:v>
                </c:pt>
                <c:pt idx="90">
                  <c:v>1.256E-2</c:v>
                </c:pt>
                <c:pt idx="91">
                  <c:v>1.5810000000000001E-2</c:v>
                </c:pt>
                <c:pt idx="92">
                  <c:v>1.9905000000000003E-2</c:v>
                </c:pt>
                <c:pt idx="93">
                  <c:v>2.5059999999999999E-2</c:v>
                </c:pt>
                <c:pt idx="94">
                  <c:v>3.1550000000000002E-2</c:v>
                </c:pt>
                <c:pt idx="95">
                  <c:v>3.9715E-2</c:v>
                </c:pt>
                <c:pt idx="96">
                  <c:v>0.05</c:v>
                </c:pt>
                <c:pt idx="97">
                  <c:v>6.2949999999999992E-2</c:v>
                </c:pt>
                <c:pt idx="98">
                  <c:v>7.9250000000000001E-2</c:v>
                </c:pt>
                <c:pt idx="99">
                  <c:v>9.9750000000000005E-2</c:v>
                </c:pt>
                <c:pt idx="100">
                  <c:v>0.12560000000000002</c:v>
                </c:pt>
                <c:pt idx="101">
                  <c:v>0.15810000000000002</c:v>
                </c:pt>
                <c:pt idx="102">
                  <c:v>0.19905</c:v>
                </c:pt>
                <c:pt idx="103">
                  <c:v>0.25059999999999999</c:v>
                </c:pt>
                <c:pt idx="104">
                  <c:v>0.3155</c:v>
                </c:pt>
                <c:pt idx="105">
                  <c:v>0.39715</c:v>
                </c:pt>
                <c:pt idx="106">
                  <c:v>0.5</c:v>
                </c:pt>
                <c:pt idx="107">
                  <c:v>0.62950000000000006</c:v>
                </c:pt>
                <c:pt idx="108">
                  <c:v>0.79249999999999998</c:v>
                </c:pt>
                <c:pt idx="109">
                  <c:v>0.99750000000000005</c:v>
                </c:pt>
                <c:pt idx="110">
                  <c:v>1.2560000000000002</c:v>
                </c:pt>
                <c:pt idx="111">
                  <c:v>1.5810000000000002</c:v>
                </c:pt>
                <c:pt idx="112">
                  <c:v>1.9905000000000002</c:v>
                </c:pt>
                <c:pt idx="113">
                  <c:v>2.5</c:v>
                </c:pt>
                <c:pt idx="114">
                  <c:v>1.4999999999999999E-4</c:v>
                </c:pt>
                <c:pt idx="115">
                  <c:v>1.8885000000000001E-4</c:v>
                </c:pt>
                <c:pt idx="116">
                  <c:v>2.3774999999999998E-4</c:v>
                </c:pt>
                <c:pt idx="117">
                  <c:v>2.9924999999999998E-4</c:v>
                </c:pt>
                <c:pt idx="118">
                  <c:v>3.768E-4</c:v>
                </c:pt>
                <c:pt idx="119">
                  <c:v>4.7430000000000004E-4</c:v>
                </c:pt>
                <c:pt idx="120">
                  <c:v>5.9714999999999996E-4</c:v>
                </c:pt>
                <c:pt idx="121">
                  <c:v>7.5179999999999995E-4</c:v>
                </c:pt>
                <c:pt idx="122">
                  <c:v>9.4649999999999997E-4</c:v>
                </c:pt>
                <c:pt idx="123">
                  <c:v>1.1914499999999999E-3</c:v>
                </c:pt>
                <c:pt idx="124">
                  <c:v>1.5E-3</c:v>
                </c:pt>
                <c:pt idx="125">
                  <c:v>1.8885000000000002E-3</c:v>
                </c:pt>
                <c:pt idx="126">
                  <c:v>2.3774999999999998E-3</c:v>
                </c:pt>
                <c:pt idx="127">
                  <c:v>2.9924999999999999E-3</c:v>
                </c:pt>
                <c:pt idx="128">
                  <c:v>3.7679999999999996E-3</c:v>
                </c:pt>
                <c:pt idx="129">
                  <c:v>4.7429999999999998E-3</c:v>
                </c:pt>
                <c:pt idx="130">
                  <c:v>5.9715000000000002E-3</c:v>
                </c:pt>
                <c:pt idx="131">
                  <c:v>7.5179999999999995E-3</c:v>
                </c:pt>
                <c:pt idx="132">
                  <c:v>9.4649999999999995E-3</c:v>
                </c:pt>
                <c:pt idx="133">
                  <c:v>1.19145E-2</c:v>
                </c:pt>
                <c:pt idx="134">
                  <c:v>1.4999999999999999E-2</c:v>
                </c:pt>
                <c:pt idx="135">
                  <c:v>1.8884999999999999E-2</c:v>
                </c:pt>
                <c:pt idx="136">
                  <c:v>2.3774999999999998E-2</c:v>
                </c:pt>
                <c:pt idx="137">
                  <c:v>2.9925E-2</c:v>
                </c:pt>
                <c:pt idx="138">
                  <c:v>3.7679999999999998E-2</c:v>
                </c:pt>
                <c:pt idx="139">
                  <c:v>4.743E-2</c:v>
                </c:pt>
                <c:pt idx="140">
                  <c:v>5.9714999999999997E-2</c:v>
                </c:pt>
                <c:pt idx="141">
                  <c:v>7.5179999999999997E-2</c:v>
                </c:pt>
                <c:pt idx="142">
                  <c:v>9.4649999999999984E-2</c:v>
                </c:pt>
                <c:pt idx="143">
                  <c:v>0.11914499999999999</c:v>
                </c:pt>
                <c:pt idx="144">
                  <c:v>0.15</c:v>
                </c:pt>
                <c:pt idx="145">
                  <c:v>0.18884999999999999</c:v>
                </c:pt>
                <c:pt idx="146">
                  <c:v>0.23774999999999999</c:v>
                </c:pt>
                <c:pt idx="147">
                  <c:v>0.29924999999999996</c:v>
                </c:pt>
                <c:pt idx="148">
                  <c:v>0.37680000000000002</c:v>
                </c:pt>
                <c:pt idx="149">
                  <c:v>0.4743</c:v>
                </c:pt>
                <c:pt idx="150">
                  <c:v>0.59714999999999996</c:v>
                </c:pt>
                <c:pt idx="151">
                  <c:v>0.75</c:v>
                </c:pt>
              </c:numCache>
            </c:numRef>
          </c:xVal>
          <c:yVal>
            <c:numRef>
              <c:f>P3A3_15!$K$3:$K$155</c:f>
              <c:numCache>
                <c:formatCode>General</c:formatCode>
                <c:ptCount val="153"/>
                <c:pt idx="0">
                  <c:v>554.6275620921366</c:v>
                </c:pt>
                <c:pt idx="1">
                  <c:v>670.67876499898398</c:v>
                </c:pt>
                <c:pt idx="2">
                  <c:v>802.55646084185707</c:v>
                </c:pt>
                <c:pt idx="3">
                  <c:v>1032.5059575301777</c:v>
                </c:pt>
                <c:pt idx="4">
                  <c:v>1036.605102267363</c:v>
                </c:pt>
                <c:pt idx="5">
                  <c:v>1291.2357817250752</c:v>
                </c:pt>
                <c:pt idx="6">
                  <c:v>1332.8374129517126</c:v>
                </c:pt>
                <c:pt idx="7">
                  <c:v>1943.64365404261</c:v>
                </c:pt>
                <c:pt idx="8">
                  <c:v>2218.6040493981218</c:v>
                </c:pt>
                <c:pt idx="9">
                  <c:v>2488.5308467049003</c:v>
                </c:pt>
                <c:pt idx="10">
                  <c:v>2796.3327017811012</c:v>
                </c:pt>
                <c:pt idx="11">
                  <c:v>3421.7518925142449</c:v>
                </c:pt>
                <c:pt idx="12">
                  <c:v>4229.336966731179</c:v>
                </c:pt>
                <c:pt idx="13">
                  <c:v>4413.8731393643702</c:v>
                </c:pt>
                <c:pt idx="14">
                  <c:v>5257.1839490526982</c:v>
                </c:pt>
                <c:pt idx="15">
                  <c:v>5645.8959587094232</c:v>
                </c:pt>
                <c:pt idx="16">
                  <c:v>6361.3055785519618</c:v>
                </c:pt>
                <c:pt idx="17">
                  <c:v>5698.361986519325</c:v>
                </c:pt>
                <c:pt idx="19">
                  <c:v>11058.095876781072</c:v>
                </c:pt>
                <c:pt idx="21">
                  <c:v>15584.251495787803</c:v>
                </c:pt>
                <c:pt idx="23">
                  <c:v>23589.344686266195</c:v>
                </c:pt>
                <c:pt idx="25">
                  <c:v>34048.441667706327</c:v>
                </c:pt>
                <c:pt idx="27">
                  <c:v>45338.455584985015</c:v>
                </c:pt>
                <c:pt idx="29">
                  <c:v>63320.565384872061</c:v>
                </c:pt>
                <c:pt idx="31">
                  <c:v>93294.307090644463</c:v>
                </c:pt>
                <c:pt idx="33">
                  <c:v>121534.51878282119</c:v>
                </c:pt>
                <c:pt idx="35">
                  <c:v>179376.78792288291</c:v>
                </c:pt>
                <c:pt idx="38">
                  <c:v>88.595249905704364</c:v>
                </c:pt>
                <c:pt idx="39">
                  <c:v>103.03164858810018</c:v>
                </c:pt>
                <c:pt idx="40">
                  <c:v>121.14292679867877</c:v>
                </c:pt>
                <c:pt idx="41">
                  <c:v>165.94948907201544</c:v>
                </c:pt>
                <c:pt idx="42">
                  <c:v>157.42289563876662</c:v>
                </c:pt>
                <c:pt idx="43">
                  <c:v>249.59711919888341</c:v>
                </c:pt>
                <c:pt idx="44">
                  <c:v>239.26906069166216</c:v>
                </c:pt>
                <c:pt idx="45">
                  <c:v>301.3740429365472</c:v>
                </c:pt>
                <c:pt idx="46">
                  <c:v>391.52579936580747</c:v>
                </c:pt>
                <c:pt idx="47">
                  <c:v>515.70278633805663</c:v>
                </c:pt>
                <c:pt idx="48">
                  <c:v>478.25258542860217</c:v>
                </c:pt>
                <c:pt idx="49">
                  <c:v>684.55609521976942</c:v>
                </c:pt>
                <c:pt idx="50">
                  <c:v>727.49062215226024</c:v>
                </c:pt>
                <c:pt idx="51">
                  <c:v>738.13365508172706</c:v>
                </c:pt>
                <c:pt idx="52">
                  <c:v>1077.9809670554421</c:v>
                </c:pt>
                <c:pt idx="53">
                  <c:v>1364.0239864221498</c:v>
                </c:pt>
                <c:pt idx="54">
                  <c:v>1149.0965570044959</c:v>
                </c:pt>
                <c:pt idx="55">
                  <c:v>1825.1581176166198</c:v>
                </c:pt>
                <c:pt idx="56">
                  <c:v>1821.9965872149387</c:v>
                </c:pt>
                <c:pt idx="57">
                  <c:v>2649.1316994895246</c:v>
                </c:pt>
                <c:pt idx="58">
                  <c:v>2938.071528726256</c:v>
                </c:pt>
                <c:pt idx="59">
                  <c:v>3360.5086942111593</c:v>
                </c:pt>
                <c:pt idx="60">
                  <c:v>3533.9496902820642</c:v>
                </c:pt>
                <c:pt idx="61">
                  <c:v>4391.4829171497804</c:v>
                </c:pt>
                <c:pt idx="62">
                  <c:v>5482.8086311976895</c:v>
                </c:pt>
                <c:pt idx="63">
                  <c:v>7809.7609349145514</c:v>
                </c:pt>
                <c:pt idx="64">
                  <c:v>8805.6571598465307</c:v>
                </c:pt>
                <c:pt idx="65">
                  <c:v>10963.914670837703</c:v>
                </c:pt>
                <c:pt idx="66">
                  <c:v>13677.812806328122</c:v>
                </c:pt>
                <c:pt idx="67">
                  <c:v>15982.717708509825</c:v>
                </c:pt>
                <c:pt idx="68">
                  <c:v>19441.162079044094</c:v>
                </c:pt>
                <c:pt idx="69">
                  <c:v>23260.124678108838</c:v>
                </c:pt>
                <c:pt idx="70">
                  <c:v>28008.93464049268</c:v>
                </c:pt>
                <c:pt idx="71">
                  <c:v>32715.876624727793</c:v>
                </c:pt>
                <c:pt idx="72">
                  <c:v>38573.177695222133</c:v>
                </c:pt>
                <c:pt idx="73">
                  <c:v>45707.664423629147</c:v>
                </c:pt>
                <c:pt idx="74">
                  <c:v>52697.471852739109</c:v>
                </c:pt>
                <c:pt idx="75">
                  <c:v>55464.251833070819</c:v>
                </c:pt>
                <c:pt idx="76">
                  <c:v>15.120886066500484</c:v>
                </c:pt>
                <c:pt idx="77">
                  <c:v>19.180934633478017</c:v>
                </c:pt>
                <c:pt idx="78">
                  <c:v>16.537569818087487</c:v>
                </c:pt>
                <c:pt idx="79">
                  <c:v>24.638577776122073</c:v>
                </c:pt>
                <c:pt idx="80">
                  <c:v>32.956825971794572</c:v>
                </c:pt>
                <c:pt idx="81">
                  <c:v>42.660063176431073</c:v>
                </c:pt>
                <c:pt idx="82">
                  <c:v>51.321989463676076</c:v>
                </c:pt>
                <c:pt idx="83">
                  <c:v>61.731511926946311</c:v>
                </c:pt>
                <c:pt idx="84">
                  <c:v>72.35000015974191</c:v>
                </c:pt>
                <c:pt idx="85">
                  <c:v>88.130778835732016</c:v>
                </c:pt>
                <c:pt idx="86">
                  <c:v>108.05382040001916</c:v>
                </c:pt>
                <c:pt idx="87">
                  <c:v>130.19067237102732</c:v>
                </c:pt>
                <c:pt idx="88">
                  <c:v>160.7459022189681</c:v>
                </c:pt>
                <c:pt idx="89">
                  <c:v>210.83325896901701</c:v>
                </c:pt>
                <c:pt idx="90">
                  <c:v>233.070819095845</c:v>
                </c:pt>
                <c:pt idx="91">
                  <c:v>313.46486641884098</c:v>
                </c:pt>
                <c:pt idx="92">
                  <c:v>405.57524932895001</c:v>
                </c:pt>
                <c:pt idx="93">
                  <c:v>472.76448277669448</c:v>
                </c:pt>
                <c:pt idx="94">
                  <c:v>544.13708176985904</c:v>
                </c:pt>
                <c:pt idx="95">
                  <c:v>551.5762365070392</c:v>
                </c:pt>
                <c:pt idx="96">
                  <c:v>695.39621887476528</c:v>
                </c:pt>
                <c:pt idx="97">
                  <c:v>709.45216665396333</c:v>
                </c:pt>
                <c:pt idx="98">
                  <c:v>893.88201797433635</c:v>
                </c:pt>
                <c:pt idx="99">
                  <c:v>1124.5441581714206</c:v>
                </c:pt>
                <c:pt idx="100">
                  <c:v>1490.8963299351954</c:v>
                </c:pt>
                <c:pt idx="101">
                  <c:v>1807.1995314767403</c:v>
                </c:pt>
                <c:pt idx="102">
                  <c:v>2090.9624481522524</c:v>
                </c:pt>
                <c:pt idx="103">
                  <c:v>2635.107854052093</c:v>
                </c:pt>
                <c:pt idx="104">
                  <c:v>2982.9767672574521</c:v>
                </c:pt>
                <c:pt idx="105">
                  <c:v>3677.5919535422404</c:v>
                </c:pt>
                <c:pt idx="106">
                  <c:v>4506.7868977746248</c:v>
                </c:pt>
                <c:pt idx="107">
                  <c:v>5513.8340509372483</c:v>
                </c:pt>
                <c:pt idx="108">
                  <c:v>7235.2962386815743</c:v>
                </c:pt>
                <c:pt idx="109">
                  <c:v>8345.5583671310469</c:v>
                </c:pt>
                <c:pt idx="110">
                  <c:v>9879.6652370378742</c:v>
                </c:pt>
                <c:pt idx="111">
                  <c:v>12162.523877551863</c:v>
                </c:pt>
                <c:pt idx="112">
                  <c:v>14197.189513731473</c:v>
                </c:pt>
                <c:pt idx="113">
                  <c:v>17631.58654670386</c:v>
                </c:pt>
                <c:pt idx="114">
                  <c:v>3.1779299512981201</c:v>
                </c:pt>
                <c:pt idx="115">
                  <c:v>3.3676358579095091</c:v>
                </c:pt>
                <c:pt idx="116">
                  <c:v>4.5367147308575966</c:v>
                </c:pt>
                <c:pt idx="117">
                  <c:v>3.5290576404198033</c:v>
                </c:pt>
                <c:pt idx="118">
                  <c:v>6.7841216736800174</c:v>
                </c:pt>
                <c:pt idx="119">
                  <c:v>8.9886847157235774</c:v>
                </c:pt>
                <c:pt idx="120">
                  <c:v>9.5935642428145886</c:v>
                </c:pt>
                <c:pt idx="121">
                  <c:v>13.43921813153546</c:v>
                </c:pt>
                <c:pt idx="122">
                  <c:v>12.481121182106017</c:v>
                </c:pt>
                <c:pt idx="123">
                  <c:v>18.968802621026533</c:v>
                </c:pt>
                <c:pt idx="124">
                  <c:v>26.618302332105056</c:v>
                </c:pt>
                <c:pt idx="125">
                  <c:v>26.107238912149924</c:v>
                </c:pt>
                <c:pt idx="126">
                  <c:v>33.127452551989677</c:v>
                </c:pt>
                <c:pt idx="127">
                  <c:v>50.568593080357168</c:v>
                </c:pt>
                <c:pt idx="128">
                  <c:v>60.154740168893213</c:v>
                </c:pt>
                <c:pt idx="129">
                  <c:v>75.635762790485984</c:v>
                </c:pt>
                <c:pt idx="130">
                  <c:v>94.113053029889301</c:v>
                </c:pt>
                <c:pt idx="131">
                  <c:v>108.62301910081375</c:v>
                </c:pt>
                <c:pt idx="132">
                  <c:v>122.13235535898974</c:v>
                </c:pt>
                <c:pt idx="133">
                  <c:v>150.28513293724842</c:v>
                </c:pt>
                <c:pt idx="134">
                  <c:v>178.74907665981064</c:v>
                </c:pt>
                <c:pt idx="135">
                  <c:v>212.19876284769362</c:v>
                </c:pt>
                <c:pt idx="136">
                  <c:v>267.9676548637255</c:v>
                </c:pt>
                <c:pt idx="137">
                  <c:v>340.72058608405177</c:v>
                </c:pt>
                <c:pt idx="138">
                  <c:v>430.91202075548534</c:v>
                </c:pt>
                <c:pt idx="139">
                  <c:v>520.67266262746762</c:v>
                </c:pt>
                <c:pt idx="140">
                  <c:v>642.42530092706852</c:v>
                </c:pt>
                <c:pt idx="141">
                  <c:v>820.46230155401781</c:v>
                </c:pt>
                <c:pt idx="142">
                  <c:v>1010.8809555567152</c:v>
                </c:pt>
                <c:pt idx="143">
                  <c:v>1272.4898157350674</c:v>
                </c:pt>
                <c:pt idx="144">
                  <c:v>1586.8854090942971</c:v>
                </c:pt>
                <c:pt idx="145">
                  <c:v>1979.3715146767131</c:v>
                </c:pt>
                <c:pt idx="146">
                  <c:v>2469.6086252951545</c:v>
                </c:pt>
                <c:pt idx="147">
                  <c:v>3076.5758569357681</c:v>
                </c:pt>
                <c:pt idx="148">
                  <c:v>3816.4226781870639</c:v>
                </c:pt>
                <c:pt idx="149">
                  <c:v>4752.5183281633517</c:v>
                </c:pt>
                <c:pt idx="150">
                  <c:v>5899.0426945675117</c:v>
                </c:pt>
                <c:pt idx="151">
                  <c:v>7285.410730457731</c:v>
                </c:pt>
              </c:numCache>
            </c:numRef>
          </c:yVal>
          <c:smooth val="0"/>
        </c:ser>
        <c:ser>
          <c:idx val="2"/>
          <c:order val="0"/>
          <c:tx>
            <c:strRef>
              <c:f>P3A3_15!$P$1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P3A3_15!$P$3:$P$154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2E-3</c:v>
                </c:pt>
                <c:pt idx="39">
                  <c:v>2.5180000000000003E-3</c:v>
                </c:pt>
                <c:pt idx="40">
                  <c:v>3.1700000000000001E-3</c:v>
                </c:pt>
                <c:pt idx="41">
                  <c:v>3.9899999999999996E-3</c:v>
                </c:pt>
                <c:pt idx="42">
                  <c:v>5.0240000000000007E-3</c:v>
                </c:pt>
                <c:pt idx="43">
                  <c:v>6.3240000000000006E-3</c:v>
                </c:pt>
                <c:pt idx="44">
                  <c:v>7.9620000000000003E-3</c:v>
                </c:pt>
                <c:pt idx="45">
                  <c:v>1.0024E-2</c:v>
                </c:pt>
                <c:pt idx="46">
                  <c:v>1.2620000000000001E-2</c:v>
                </c:pt>
                <c:pt idx="47">
                  <c:v>1.5886000000000001E-2</c:v>
                </c:pt>
                <c:pt idx="48">
                  <c:v>2.0000000000000004E-2</c:v>
                </c:pt>
                <c:pt idx="49">
                  <c:v>2.5180000000000004E-2</c:v>
                </c:pt>
                <c:pt idx="50">
                  <c:v>3.1699999999999999E-2</c:v>
                </c:pt>
                <c:pt idx="51">
                  <c:v>3.9900000000000005E-2</c:v>
                </c:pt>
                <c:pt idx="52">
                  <c:v>5.024E-2</c:v>
                </c:pt>
                <c:pt idx="53">
                  <c:v>6.3240000000000005E-2</c:v>
                </c:pt>
                <c:pt idx="54">
                  <c:v>7.962000000000001E-2</c:v>
                </c:pt>
                <c:pt idx="55">
                  <c:v>0.10024</c:v>
                </c:pt>
                <c:pt idx="56">
                  <c:v>0.12620000000000001</c:v>
                </c:pt>
                <c:pt idx="57">
                  <c:v>0.15886</c:v>
                </c:pt>
                <c:pt idx="58">
                  <c:v>0.2</c:v>
                </c:pt>
                <c:pt idx="59">
                  <c:v>0.25179999999999997</c:v>
                </c:pt>
                <c:pt idx="60">
                  <c:v>0.317</c:v>
                </c:pt>
                <c:pt idx="61">
                  <c:v>0.39900000000000002</c:v>
                </c:pt>
                <c:pt idx="62">
                  <c:v>0.50240000000000007</c:v>
                </c:pt>
                <c:pt idx="63">
                  <c:v>0.63240000000000007</c:v>
                </c:pt>
                <c:pt idx="64">
                  <c:v>0.79620000000000002</c:v>
                </c:pt>
                <c:pt idx="65">
                  <c:v>1.0024</c:v>
                </c:pt>
                <c:pt idx="66">
                  <c:v>1.262</c:v>
                </c:pt>
                <c:pt idx="67">
                  <c:v>1.5886</c:v>
                </c:pt>
                <c:pt idx="68">
                  <c:v>2</c:v>
                </c:pt>
                <c:pt idx="69">
                  <c:v>2.5180000000000002</c:v>
                </c:pt>
                <c:pt idx="70">
                  <c:v>3.17</c:v>
                </c:pt>
                <c:pt idx="71">
                  <c:v>3.99</c:v>
                </c:pt>
                <c:pt idx="72">
                  <c:v>5.0240000000000009</c:v>
                </c:pt>
                <c:pt idx="73">
                  <c:v>6.3240000000000007</c:v>
                </c:pt>
                <c:pt idx="74">
                  <c:v>7.9620000000000006</c:v>
                </c:pt>
                <c:pt idx="75">
                  <c:v>10</c:v>
                </c:pt>
                <c:pt idx="76">
                  <c:v>5.0000000000000001E-4</c:v>
                </c:pt>
                <c:pt idx="77">
                  <c:v>6.2950000000000007E-4</c:v>
                </c:pt>
                <c:pt idx="78">
                  <c:v>7.9250000000000002E-4</c:v>
                </c:pt>
                <c:pt idx="79">
                  <c:v>9.9749999999999991E-4</c:v>
                </c:pt>
                <c:pt idx="80">
                  <c:v>1.2560000000000002E-3</c:v>
                </c:pt>
                <c:pt idx="81">
                  <c:v>1.5810000000000002E-3</c:v>
                </c:pt>
                <c:pt idx="82">
                  <c:v>1.9905000000000001E-3</c:v>
                </c:pt>
                <c:pt idx="83">
                  <c:v>2.506E-3</c:v>
                </c:pt>
                <c:pt idx="84">
                  <c:v>3.1550000000000003E-3</c:v>
                </c:pt>
                <c:pt idx="85">
                  <c:v>3.9715000000000002E-3</c:v>
                </c:pt>
                <c:pt idx="86">
                  <c:v>5.000000000000001E-3</c:v>
                </c:pt>
                <c:pt idx="87">
                  <c:v>6.2950000000000011E-3</c:v>
                </c:pt>
                <c:pt idx="88">
                  <c:v>7.9249999999999998E-3</c:v>
                </c:pt>
                <c:pt idx="89">
                  <c:v>9.9750000000000012E-3</c:v>
                </c:pt>
                <c:pt idx="90">
                  <c:v>1.256E-2</c:v>
                </c:pt>
                <c:pt idx="91">
                  <c:v>1.5810000000000001E-2</c:v>
                </c:pt>
                <c:pt idx="92">
                  <c:v>1.9905000000000003E-2</c:v>
                </c:pt>
                <c:pt idx="93">
                  <c:v>2.5059999999999999E-2</c:v>
                </c:pt>
                <c:pt idx="94">
                  <c:v>3.1550000000000002E-2</c:v>
                </c:pt>
                <c:pt idx="95">
                  <c:v>3.9715E-2</c:v>
                </c:pt>
                <c:pt idx="96">
                  <c:v>0.05</c:v>
                </c:pt>
                <c:pt idx="97">
                  <c:v>6.2949999999999992E-2</c:v>
                </c:pt>
                <c:pt idx="98">
                  <c:v>7.9250000000000001E-2</c:v>
                </c:pt>
                <c:pt idx="99">
                  <c:v>9.9750000000000005E-2</c:v>
                </c:pt>
                <c:pt idx="100">
                  <c:v>0.12560000000000002</c:v>
                </c:pt>
                <c:pt idx="101">
                  <c:v>0.15810000000000002</c:v>
                </c:pt>
                <c:pt idx="102">
                  <c:v>0.19905</c:v>
                </c:pt>
                <c:pt idx="103">
                  <c:v>0.25059999999999999</c:v>
                </c:pt>
                <c:pt idx="104">
                  <c:v>0.3155</c:v>
                </c:pt>
                <c:pt idx="105">
                  <c:v>0.39715</c:v>
                </c:pt>
                <c:pt idx="106">
                  <c:v>0.5</c:v>
                </c:pt>
                <c:pt idx="107">
                  <c:v>0.62950000000000006</c:v>
                </c:pt>
                <c:pt idx="108">
                  <c:v>0.79249999999999998</c:v>
                </c:pt>
                <c:pt idx="109">
                  <c:v>0.99750000000000005</c:v>
                </c:pt>
                <c:pt idx="110">
                  <c:v>1.2560000000000002</c:v>
                </c:pt>
                <c:pt idx="111">
                  <c:v>1.5810000000000002</c:v>
                </c:pt>
                <c:pt idx="112">
                  <c:v>1.9905000000000002</c:v>
                </c:pt>
                <c:pt idx="113">
                  <c:v>2.5</c:v>
                </c:pt>
                <c:pt idx="114">
                  <c:v>1.4999999999999999E-4</c:v>
                </c:pt>
                <c:pt idx="115">
                  <c:v>1.8885000000000001E-4</c:v>
                </c:pt>
                <c:pt idx="116">
                  <c:v>2.3774999999999998E-4</c:v>
                </c:pt>
                <c:pt idx="117">
                  <c:v>2.9924999999999998E-4</c:v>
                </c:pt>
                <c:pt idx="118">
                  <c:v>3.768E-4</c:v>
                </c:pt>
                <c:pt idx="119">
                  <c:v>4.7430000000000004E-4</c:v>
                </c:pt>
                <c:pt idx="120">
                  <c:v>5.9714999999999996E-4</c:v>
                </c:pt>
                <c:pt idx="121">
                  <c:v>7.5179999999999995E-4</c:v>
                </c:pt>
                <c:pt idx="122">
                  <c:v>9.4649999999999997E-4</c:v>
                </c:pt>
                <c:pt idx="123">
                  <c:v>1.1914499999999999E-3</c:v>
                </c:pt>
                <c:pt idx="124">
                  <c:v>1.5E-3</c:v>
                </c:pt>
                <c:pt idx="125">
                  <c:v>1.8885000000000002E-3</c:v>
                </c:pt>
                <c:pt idx="126">
                  <c:v>2.3774999999999998E-3</c:v>
                </c:pt>
                <c:pt idx="127">
                  <c:v>2.9924999999999999E-3</c:v>
                </c:pt>
                <c:pt idx="128">
                  <c:v>3.7679999999999996E-3</c:v>
                </c:pt>
                <c:pt idx="129">
                  <c:v>4.7429999999999998E-3</c:v>
                </c:pt>
                <c:pt idx="130">
                  <c:v>5.9715000000000002E-3</c:v>
                </c:pt>
                <c:pt idx="131">
                  <c:v>7.5179999999999995E-3</c:v>
                </c:pt>
                <c:pt idx="132">
                  <c:v>9.4649999999999995E-3</c:v>
                </c:pt>
                <c:pt idx="133">
                  <c:v>1.19145E-2</c:v>
                </c:pt>
                <c:pt idx="134">
                  <c:v>1.4999999999999999E-2</c:v>
                </c:pt>
                <c:pt idx="135">
                  <c:v>1.8884999999999999E-2</c:v>
                </c:pt>
                <c:pt idx="136">
                  <c:v>2.3774999999999998E-2</c:v>
                </c:pt>
                <c:pt idx="137">
                  <c:v>2.9925E-2</c:v>
                </c:pt>
                <c:pt idx="138">
                  <c:v>3.7679999999999998E-2</c:v>
                </c:pt>
                <c:pt idx="139">
                  <c:v>4.743E-2</c:v>
                </c:pt>
                <c:pt idx="140">
                  <c:v>5.9714999999999997E-2</c:v>
                </c:pt>
                <c:pt idx="141">
                  <c:v>7.5179999999999997E-2</c:v>
                </c:pt>
                <c:pt idx="142">
                  <c:v>9.4649999999999984E-2</c:v>
                </c:pt>
                <c:pt idx="143">
                  <c:v>0.11914499999999999</c:v>
                </c:pt>
                <c:pt idx="144">
                  <c:v>0.15</c:v>
                </c:pt>
                <c:pt idx="145">
                  <c:v>0.18884999999999999</c:v>
                </c:pt>
                <c:pt idx="146">
                  <c:v>0.23774999999999999</c:v>
                </c:pt>
                <c:pt idx="147">
                  <c:v>0.29924999999999996</c:v>
                </c:pt>
                <c:pt idx="148">
                  <c:v>0.37680000000000002</c:v>
                </c:pt>
                <c:pt idx="149">
                  <c:v>0.4743</c:v>
                </c:pt>
                <c:pt idx="150">
                  <c:v>0.59714999999999996</c:v>
                </c:pt>
                <c:pt idx="151">
                  <c:v>0.75</c:v>
                </c:pt>
              </c:numCache>
            </c:numRef>
          </c:xVal>
          <c:yVal>
            <c:numRef>
              <c:f>P3A3_15!$C$3:$C$154</c:f>
              <c:numCache>
                <c:formatCode>General</c:formatCode>
                <c:ptCount val="152"/>
                <c:pt idx="0">
                  <c:v>252.7</c:v>
                </c:pt>
                <c:pt idx="1">
                  <c:v>320.39999999999998</c:v>
                </c:pt>
                <c:pt idx="2">
                  <c:v>403.4</c:v>
                </c:pt>
                <c:pt idx="3">
                  <c:v>507.2</c:v>
                </c:pt>
                <c:pt idx="4">
                  <c:v>635.70000000000005</c:v>
                </c:pt>
                <c:pt idx="5">
                  <c:v>794</c:v>
                </c:pt>
                <c:pt idx="6">
                  <c:v>986.4</c:v>
                </c:pt>
                <c:pt idx="7">
                  <c:v>1222</c:v>
                </c:pt>
                <c:pt idx="8">
                  <c:v>1519</c:v>
                </c:pt>
                <c:pt idx="9">
                  <c:v>1907</c:v>
                </c:pt>
                <c:pt idx="10">
                  <c:v>2362</c:v>
                </c:pt>
                <c:pt idx="11">
                  <c:v>2868</c:v>
                </c:pt>
                <c:pt idx="12">
                  <c:v>3605</c:v>
                </c:pt>
                <c:pt idx="13">
                  <c:v>4421</c:v>
                </c:pt>
                <c:pt idx="14">
                  <c:v>5542</c:v>
                </c:pt>
                <c:pt idx="15">
                  <c:v>6781</c:v>
                </c:pt>
                <c:pt idx="16">
                  <c:v>8483</c:v>
                </c:pt>
                <c:pt idx="17">
                  <c:v>10430</c:v>
                </c:pt>
                <c:pt idx="18">
                  <c:v>12460</c:v>
                </c:pt>
                <c:pt idx="19">
                  <c:v>15420</c:v>
                </c:pt>
                <c:pt idx="20">
                  <c:v>18790</c:v>
                </c:pt>
                <c:pt idx="21">
                  <c:v>23070</c:v>
                </c:pt>
                <c:pt idx="22">
                  <c:v>28450</c:v>
                </c:pt>
                <c:pt idx="23">
                  <c:v>34480</c:v>
                </c:pt>
                <c:pt idx="24">
                  <c:v>41410</c:v>
                </c:pt>
                <c:pt idx="25">
                  <c:v>49780</c:v>
                </c:pt>
                <c:pt idx="26">
                  <c:v>60750</c:v>
                </c:pt>
                <c:pt idx="27">
                  <c:v>73610</c:v>
                </c:pt>
                <c:pt idx="28">
                  <c:v>89560</c:v>
                </c:pt>
                <c:pt idx="29" formatCode="0.00E+00">
                  <c:v>108100</c:v>
                </c:pt>
                <c:pt idx="30" formatCode="0.00E+00">
                  <c:v>130300</c:v>
                </c:pt>
                <c:pt idx="31" formatCode="0.00E+00">
                  <c:v>157000</c:v>
                </c:pt>
                <c:pt idx="32" formatCode="0.00E+00">
                  <c:v>188700</c:v>
                </c:pt>
                <c:pt idx="33" formatCode="0.00E+00">
                  <c:v>226800</c:v>
                </c:pt>
                <c:pt idx="34" formatCode="0.00E+00">
                  <c:v>271600</c:v>
                </c:pt>
                <c:pt idx="35" formatCode="0.00E+00">
                  <c:v>326400</c:v>
                </c:pt>
                <c:pt idx="36" formatCode="0.00E+00">
                  <c:v>390700</c:v>
                </c:pt>
                <c:pt idx="37" formatCode="0.00E+00">
                  <c:v>464900</c:v>
                </c:pt>
                <c:pt idx="38">
                  <c:v>51.31</c:v>
                </c:pt>
                <c:pt idx="39">
                  <c:v>63.54</c:v>
                </c:pt>
                <c:pt idx="40">
                  <c:v>79.459999999999994</c:v>
                </c:pt>
                <c:pt idx="41">
                  <c:v>99.33</c:v>
                </c:pt>
                <c:pt idx="42">
                  <c:v>124.4</c:v>
                </c:pt>
                <c:pt idx="43">
                  <c:v>156.69999999999999</c:v>
                </c:pt>
                <c:pt idx="44">
                  <c:v>197.6</c:v>
                </c:pt>
                <c:pt idx="45">
                  <c:v>249.7</c:v>
                </c:pt>
                <c:pt idx="46">
                  <c:v>313.7</c:v>
                </c:pt>
                <c:pt idx="47">
                  <c:v>388.5</c:v>
                </c:pt>
                <c:pt idx="48">
                  <c:v>488.7</c:v>
                </c:pt>
                <c:pt idx="49">
                  <c:v>627.5</c:v>
                </c:pt>
                <c:pt idx="50">
                  <c:v>768.9</c:v>
                </c:pt>
                <c:pt idx="51">
                  <c:v>967.2</c:v>
                </c:pt>
                <c:pt idx="52">
                  <c:v>1195</c:v>
                </c:pt>
                <c:pt idx="53">
                  <c:v>1505</c:v>
                </c:pt>
                <c:pt idx="54">
                  <c:v>1823</c:v>
                </c:pt>
                <c:pt idx="55">
                  <c:v>2270</c:v>
                </c:pt>
                <c:pt idx="56">
                  <c:v>2908</c:v>
                </c:pt>
                <c:pt idx="57">
                  <c:v>3573</c:v>
                </c:pt>
                <c:pt idx="58">
                  <c:v>4413</c:v>
                </c:pt>
                <c:pt idx="59">
                  <c:v>5445</c:v>
                </c:pt>
                <c:pt idx="60">
                  <c:v>6716</c:v>
                </c:pt>
                <c:pt idx="61">
                  <c:v>8366</c:v>
                </c:pt>
                <c:pt idx="62">
                  <c:v>10250</c:v>
                </c:pt>
                <c:pt idx="63">
                  <c:v>12400</c:v>
                </c:pt>
                <c:pt idx="64">
                  <c:v>15190</c:v>
                </c:pt>
                <c:pt idx="65">
                  <c:v>18840</c:v>
                </c:pt>
                <c:pt idx="66">
                  <c:v>23110</c:v>
                </c:pt>
                <c:pt idx="67">
                  <c:v>28260</c:v>
                </c:pt>
                <c:pt idx="68">
                  <c:v>34470</c:v>
                </c:pt>
                <c:pt idx="69">
                  <c:v>42020</c:v>
                </c:pt>
                <c:pt idx="70">
                  <c:v>51180</c:v>
                </c:pt>
                <c:pt idx="71">
                  <c:v>62380</c:v>
                </c:pt>
                <c:pt idx="72">
                  <c:v>75550</c:v>
                </c:pt>
                <c:pt idx="73">
                  <c:v>91600</c:v>
                </c:pt>
                <c:pt idx="74" formatCode="0.00E+00">
                  <c:v>111100</c:v>
                </c:pt>
                <c:pt idx="75" formatCode="0.00E+00">
                  <c:v>134200</c:v>
                </c:pt>
                <c:pt idx="76">
                  <c:v>11.85</c:v>
                </c:pt>
                <c:pt idx="77">
                  <c:v>14.9</c:v>
                </c:pt>
                <c:pt idx="78">
                  <c:v>18.309999999999999</c:v>
                </c:pt>
                <c:pt idx="79">
                  <c:v>23.04</c:v>
                </c:pt>
                <c:pt idx="80">
                  <c:v>29.15</c:v>
                </c:pt>
                <c:pt idx="81">
                  <c:v>36.32</c:v>
                </c:pt>
                <c:pt idx="82">
                  <c:v>45.42</c:v>
                </c:pt>
                <c:pt idx="83">
                  <c:v>56.81</c:v>
                </c:pt>
                <c:pt idx="84">
                  <c:v>71.64</c:v>
                </c:pt>
                <c:pt idx="85">
                  <c:v>90.51</c:v>
                </c:pt>
                <c:pt idx="86">
                  <c:v>113.3</c:v>
                </c:pt>
                <c:pt idx="87">
                  <c:v>141.19999999999999</c:v>
                </c:pt>
                <c:pt idx="88">
                  <c:v>178.7</c:v>
                </c:pt>
                <c:pt idx="89">
                  <c:v>224</c:v>
                </c:pt>
                <c:pt idx="90">
                  <c:v>283.5</c:v>
                </c:pt>
                <c:pt idx="91">
                  <c:v>351</c:v>
                </c:pt>
                <c:pt idx="92">
                  <c:v>446.3</c:v>
                </c:pt>
                <c:pt idx="93">
                  <c:v>551.29999999999995</c:v>
                </c:pt>
                <c:pt idx="94">
                  <c:v>688.7</c:v>
                </c:pt>
                <c:pt idx="95">
                  <c:v>868.5</c:v>
                </c:pt>
                <c:pt idx="96">
                  <c:v>1081</c:v>
                </c:pt>
                <c:pt idx="97">
                  <c:v>1348</c:v>
                </c:pt>
                <c:pt idx="98">
                  <c:v>1677</c:v>
                </c:pt>
                <c:pt idx="99">
                  <c:v>2088</c:v>
                </c:pt>
                <c:pt idx="100">
                  <c:v>2591</c:v>
                </c:pt>
                <c:pt idx="101">
                  <c:v>3237</c:v>
                </c:pt>
                <c:pt idx="102">
                  <c:v>4045</c:v>
                </c:pt>
                <c:pt idx="103">
                  <c:v>4959</c:v>
                </c:pt>
                <c:pt idx="104">
                  <c:v>6159</c:v>
                </c:pt>
                <c:pt idx="105">
                  <c:v>7583</c:v>
                </c:pt>
                <c:pt idx="106">
                  <c:v>9407</c:v>
                </c:pt>
                <c:pt idx="107">
                  <c:v>11600</c:v>
                </c:pt>
                <c:pt idx="108">
                  <c:v>14280</c:v>
                </c:pt>
                <c:pt idx="109">
                  <c:v>17590</c:v>
                </c:pt>
                <c:pt idx="110">
                  <c:v>21580</c:v>
                </c:pt>
                <c:pt idx="111">
                  <c:v>26490</c:v>
                </c:pt>
                <c:pt idx="112">
                  <c:v>32490</c:v>
                </c:pt>
                <c:pt idx="113">
                  <c:v>39790</c:v>
                </c:pt>
                <c:pt idx="114">
                  <c:v>3.423</c:v>
                </c:pt>
                <c:pt idx="115">
                  <c:v>4.45</c:v>
                </c:pt>
                <c:pt idx="116">
                  <c:v>5.3129999999999997</c:v>
                </c:pt>
                <c:pt idx="117">
                  <c:v>6.7839999999999998</c:v>
                </c:pt>
                <c:pt idx="118">
                  <c:v>8.702</c:v>
                </c:pt>
                <c:pt idx="119">
                  <c:v>10.85</c:v>
                </c:pt>
                <c:pt idx="120">
                  <c:v>13.6</c:v>
                </c:pt>
                <c:pt idx="121">
                  <c:v>17.190000000000001</c:v>
                </c:pt>
                <c:pt idx="122">
                  <c:v>21.12</c:v>
                </c:pt>
                <c:pt idx="123">
                  <c:v>26.52</c:v>
                </c:pt>
                <c:pt idx="124">
                  <c:v>33.25</c:v>
                </c:pt>
                <c:pt idx="125">
                  <c:v>41.47</c:v>
                </c:pt>
                <c:pt idx="126">
                  <c:v>52.95</c:v>
                </c:pt>
                <c:pt idx="127">
                  <c:v>65.959999999999994</c:v>
                </c:pt>
                <c:pt idx="128">
                  <c:v>83.5</c:v>
                </c:pt>
                <c:pt idx="129">
                  <c:v>104.6</c:v>
                </c:pt>
                <c:pt idx="130">
                  <c:v>132.69999999999999</c:v>
                </c:pt>
                <c:pt idx="131">
                  <c:v>166</c:v>
                </c:pt>
                <c:pt idx="132">
                  <c:v>205.7</c:v>
                </c:pt>
                <c:pt idx="133">
                  <c:v>260.3</c:v>
                </c:pt>
                <c:pt idx="134">
                  <c:v>327.5</c:v>
                </c:pt>
                <c:pt idx="135">
                  <c:v>409.2</c:v>
                </c:pt>
                <c:pt idx="136">
                  <c:v>519</c:v>
                </c:pt>
                <c:pt idx="137">
                  <c:v>645.6</c:v>
                </c:pt>
                <c:pt idx="138">
                  <c:v>802.8</c:v>
                </c:pt>
                <c:pt idx="139">
                  <c:v>1015</c:v>
                </c:pt>
                <c:pt idx="140">
                  <c:v>1269</c:v>
                </c:pt>
                <c:pt idx="141">
                  <c:v>1562</c:v>
                </c:pt>
                <c:pt idx="142">
                  <c:v>1960</c:v>
                </c:pt>
                <c:pt idx="143">
                  <c:v>2458</c:v>
                </c:pt>
                <c:pt idx="144">
                  <c:v>3047</c:v>
                </c:pt>
                <c:pt idx="145">
                  <c:v>3790</c:v>
                </c:pt>
                <c:pt idx="146">
                  <c:v>4708</c:v>
                </c:pt>
                <c:pt idx="147">
                  <c:v>5842</c:v>
                </c:pt>
                <c:pt idx="148">
                  <c:v>7242</c:v>
                </c:pt>
                <c:pt idx="149">
                  <c:v>8979</c:v>
                </c:pt>
                <c:pt idx="150">
                  <c:v>11110</c:v>
                </c:pt>
                <c:pt idx="151">
                  <c:v>13730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276800"/>
        <c:axId val="219278336"/>
      </c:scatterChart>
      <c:valAx>
        <c:axId val="21927680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9278336"/>
        <c:crosses val="autoZero"/>
        <c:crossBetween val="midCat"/>
      </c:valAx>
      <c:valAx>
        <c:axId val="219278336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92768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1"/>
          <c:tx>
            <c:strRef>
              <c:f>P3A3_8!$P$1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P3A3_8!$P$3:$P$155</c:f>
              <c:numCache>
                <c:formatCode>General</c:formatCode>
                <c:ptCount val="15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1.5E-3</c:v>
                </c:pt>
                <c:pt idx="39">
                  <c:v>1.8885E-3</c:v>
                </c:pt>
                <c:pt idx="40">
                  <c:v>2.3774999999999998E-3</c:v>
                </c:pt>
                <c:pt idx="41">
                  <c:v>2.9924999999999999E-3</c:v>
                </c:pt>
                <c:pt idx="42">
                  <c:v>3.7679999999999996E-3</c:v>
                </c:pt>
                <c:pt idx="43">
                  <c:v>4.7429999999999998E-3</c:v>
                </c:pt>
                <c:pt idx="44">
                  <c:v>5.9714999999999994E-3</c:v>
                </c:pt>
                <c:pt idx="45">
                  <c:v>7.5179999999999995E-3</c:v>
                </c:pt>
                <c:pt idx="46">
                  <c:v>9.4649999999999995E-3</c:v>
                </c:pt>
                <c:pt idx="47">
                  <c:v>1.19145E-2</c:v>
                </c:pt>
                <c:pt idx="48">
                  <c:v>1.4999999999999999E-2</c:v>
                </c:pt>
                <c:pt idx="49">
                  <c:v>1.8885000000000002E-2</c:v>
                </c:pt>
                <c:pt idx="50">
                  <c:v>2.3775000000000001E-2</c:v>
                </c:pt>
                <c:pt idx="51">
                  <c:v>2.9925E-2</c:v>
                </c:pt>
                <c:pt idx="52">
                  <c:v>3.7679999999999998E-2</c:v>
                </c:pt>
                <c:pt idx="53">
                  <c:v>4.7429999999999993E-2</c:v>
                </c:pt>
                <c:pt idx="54">
                  <c:v>5.9714999999999997E-2</c:v>
                </c:pt>
                <c:pt idx="55">
                  <c:v>7.5179999999999997E-2</c:v>
                </c:pt>
                <c:pt idx="56">
                  <c:v>9.4649999999999998E-2</c:v>
                </c:pt>
                <c:pt idx="57">
                  <c:v>0.119145</c:v>
                </c:pt>
                <c:pt idx="58">
                  <c:v>0.15</c:v>
                </c:pt>
                <c:pt idx="59">
                  <c:v>0.18884999999999999</c:v>
                </c:pt>
                <c:pt idx="60">
                  <c:v>0.23774999999999999</c:v>
                </c:pt>
                <c:pt idx="61">
                  <c:v>0.29925000000000002</c:v>
                </c:pt>
                <c:pt idx="62">
                  <c:v>0.37679999999999997</c:v>
                </c:pt>
                <c:pt idx="63">
                  <c:v>0.47429999999999994</c:v>
                </c:pt>
                <c:pt idx="64">
                  <c:v>0.59714999999999996</c:v>
                </c:pt>
                <c:pt idx="65">
                  <c:v>0.75179999999999991</c:v>
                </c:pt>
                <c:pt idx="66">
                  <c:v>0.9464999999999999</c:v>
                </c:pt>
                <c:pt idx="67">
                  <c:v>1.1914499999999999</c:v>
                </c:pt>
                <c:pt idx="68">
                  <c:v>1.5</c:v>
                </c:pt>
                <c:pt idx="69">
                  <c:v>1.8884999999999998</c:v>
                </c:pt>
                <c:pt idx="70">
                  <c:v>2.3774999999999999</c:v>
                </c:pt>
                <c:pt idx="71">
                  <c:v>2.9924999999999997</c:v>
                </c:pt>
                <c:pt idx="72">
                  <c:v>3.7679999999999998</c:v>
                </c:pt>
                <c:pt idx="73">
                  <c:v>4.7430000000000003</c:v>
                </c:pt>
                <c:pt idx="74">
                  <c:v>5.9714999999999998</c:v>
                </c:pt>
                <c:pt idx="75">
                  <c:v>7.5</c:v>
                </c:pt>
                <c:pt idx="76">
                  <c:v>2.5000000000000001E-4</c:v>
                </c:pt>
                <c:pt idx="77">
                  <c:v>3.1475000000000003E-4</c:v>
                </c:pt>
                <c:pt idx="78">
                  <c:v>3.9625000000000001E-4</c:v>
                </c:pt>
                <c:pt idx="79">
                  <c:v>4.9874999999999995E-4</c:v>
                </c:pt>
                <c:pt idx="80">
                  <c:v>6.2800000000000009E-4</c:v>
                </c:pt>
                <c:pt idx="81">
                  <c:v>7.9050000000000008E-4</c:v>
                </c:pt>
                <c:pt idx="82">
                  <c:v>9.9525000000000004E-4</c:v>
                </c:pt>
                <c:pt idx="83">
                  <c:v>1.253E-3</c:v>
                </c:pt>
                <c:pt idx="84">
                  <c:v>1.5775000000000001E-3</c:v>
                </c:pt>
                <c:pt idx="85">
                  <c:v>1.9857500000000001E-3</c:v>
                </c:pt>
                <c:pt idx="86">
                  <c:v>2.5000000000000005E-3</c:v>
                </c:pt>
                <c:pt idx="87">
                  <c:v>3.1475000000000006E-3</c:v>
                </c:pt>
                <c:pt idx="88">
                  <c:v>3.9624999999999999E-3</c:v>
                </c:pt>
                <c:pt idx="89">
                  <c:v>4.9875000000000006E-3</c:v>
                </c:pt>
                <c:pt idx="90">
                  <c:v>6.28E-3</c:v>
                </c:pt>
                <c:pt idx="91">
                  <c:v>7.9050000000000006E-3</c:v>
                </c:pt>
                <c:pt idx="92">
                  <c:v>9.9525000000000013E-3</c:v>
                </c:pt>
                <c:pt idx="93">
                  <c:v>1.2529999999999999E-2</c:v>
                </c:pt>
                <c:pt idx="94">
                  <c:v>1.5775000000000001E-2</c:v>
                </c:pt>
                <c:pt idx="95">
                  <c:v>1.98575E-2</c:v>
                </c:pt>
                <c:pt idx="96">
                  <c:v>2.5000000000000001E-2</c:v>
                </c:pt>
                <c:pt idx="97">
                  <c:v>3.1474999999999996E-2</c:v>
                </c:pt>
                <c:pt idx="98">
                  <c:v>3.9625E-2</c:v>
                </c:pt>
                <c:pt idx="99">
                  <c:v>4.9875000000000003E-2</c:v>
                </c:pt>
                <c:pt idx="100">
                  <c:v>6.2800000000000009E-2</c:v>
                </c:pt>
                <c:pt idx="101">
                  <c:v>7.9050000000000009E-2</c:v>
                </c:pt>
                <c:pt idx="102">
                  <c:v>9.9525000000000002E-2</c:v>
                </c:pt>
                <c:pt idx="103">
                  <c:v>0.12529999999999999</c:v>
                </c:pt>
                <c:pt idx="104">
                  <c:v>0.15775</c:v>
                </c:pt>
                <c:pt idx="105">
                  <c:v>0.198575</c:v>
                </c:pt>
                <c:pt idx="106">
                  <c:v>0.25</c:v>
                </c:pt>
                <c:pt idx="107">
                  <c:v>0.31475000000000003</c:v>
                </c:pt>
                <c:pt idx="108">
                  <c:v>0.39624999999999999</c:v>
                </c:pt>
                <c:pt idx="109">
                  <c:v>0.49875000000000003</c:v>
                </c:pt>
                <c:pt idx="110">
                  <c:v>0.62800000000000011</c:v>
                </c:pt>
                <c:pt idx="111">
                  <c:v>0.79050000000000009</c:v>
                </c:pt>
                <c:pt idx="112">
                  <c:v>0.99525000000000008</c:v>
                </c:pt>
                <c:pt idx="113">
                  <c:v>1.25</c:v>
                </c:pt>
                <c:pt idx="114">
                  <c:v>4.8999999999999998E-5</c:v>
                </c:pt>
                <c:pt idx="115">
                  <c:v>6.1691000000000003E-5</c:v>
                </c:pt>
                <c:pt idx="116">
                  <c:v>7.7664999999999996E-5</c:v>
                </c:pt>
                <c:pt idx="117">
                  <c:v>9.7754999999999988E-5</c:v>
                </c:pt>
                <c:pt idx="118">
                  <c:v>1.2308799999999998E-4</c:v>
                </c:pt>
                <c:pt idx="119">
                  <c:v>1.54938E-4</c:v>
                </c:pt>
                <c:pt idx="120">
                  <c:v>1.9506899999999997E-4</c:v>
                </c:pt>
                <c:pt idx="121">
                  <c:v>2.4558799999999998E-4</c:v>
                </c:pt>
                <c:pt idx="122">
                  <c:v>3.0918999999999999E-4</c:v>
                </c:pt>
                <c:pt idx="123">
                  <c:v>3.8920699999999998E-4</c:v>
                </c:pt>
                <c:pt idx="124">
                  <c:v>4.8999999999999998E-4</c:v>
                </c:pt>
                <c:pt idx="125">
                  <c:v>6.1691000000000003E-4</c:v>
                </c:pt>
                <c:pt idx="126">
                  <c:v>7.7664999999999993E-4</c:v>
                </c:pt>
                <c:pt idx="127">
                  <c:v>9.7754999999999999E-4</c:v>
                </c:pt>
                <c:pt idx="128">
                  <c:v>1.23088E-3</c:v>
                </c:pt>
                <c:pt idx="129">
                  <c:v>1.5493799999999999E-3</c:v>
                </c:pt>
                <c:pt idx="130">
                  <c:v>1.9506899999999999E-3</c:v>
                </c:pt>
                <c:pt idx="131">
                  <c:v>2.4558799999999997E-3</c:v>
                </c:pt>
                <c:pt idx="132">
                  <c:v>3.0918999999999999E-3</c:v>
                </c:pt>
                <c:pt idx="133">
                  <c:v>3.8920700000000001E-3</c:v>
                </c:pt>
                <c:pt idx="134">
                  <c:v>4.8999999999999998E-3</c:v>
                </c:pt>
                <c:pt idx="135">
                  <c:v>6.1690999999999994E-3</c:v>
                </c:pt>
                <c:pt idx="136">
                  <c:v>7.7665E-3</c:v>
                </c:pt>
                <c:pt idx="137">
                  <c:v>9.7754999999999995E-3</c:v>
                </c:pt>
                <c:pt idx="138">
                  <c:v>1.23088E-2</c:v>
                </c:pt>
                <c:pt idx="139">
                  <c:v>1.5493799999999999E-2</c:v>
                </c:pt>
                <c:pt idx="140">
                  <c:v>1.9506899999999997E-2</c:v>
                </c:pt>
                <c:pt idx="141">
                  <c:v>2.4558799999999999E-2</c:v>
                </c:pt>
                <c:pt idx="142">
                  <c:v>3.0918999999999999E-2</c:v>
                </c:pt>
                <c:pt idx="143">
                  <c:v>3.8920699999999996E-2</c:v>
                </c:pt>
                <c:pt idx="144">
                  <c:v>4.9000000000000002E-2</c:v>
                </c:pt>
                <c:pt idx="145">
                  <c:v>6.1690999999999996E-2</c:v>
                </c:pt>
                <c:pt idx="146">
                  <c:v>7.7664999999999998E-2</c:v>
                </c:pt>
                <c:pt idx="147">
                  <c:v>9.7754999999999995E-2</c:v>
                </c:pt>
                <c:pt idx="148">
                  <c:v>0.123088</c:v>
                </c:pt>
                <c:pt idx="149">
                  <c:v>0.15493799999999999</c:v>
                </c:pt>
                <c:pt idx="150">
                  <c:v>0.19506899999999999</c:v>
                </c:pt>
                <c:pt idx="151">
                  <c:v>0.245</c:v>
                </c:pt>
              </c:numCache>
            </c:numRef>
          </c:xVal>
          <c:yVal>
            <c:numRef>
              <c:f>P3A3_8!$K$3:$K$155</c:f>
              <c:numCache>
                <c:formatCode>General</c:formatCode>
                <c:ptCount val="153"/>
                <c:pt idx="0">
                  <c:v>5766.1679605820582</c:v>
                </c:pt>
                <c:pt idx="1">
                  <c:v>6926.902010615534</c:v>
                </c:pt>
                <c:pt idx="2">
                  <c:v>8311.1383495165992</c:v>
                </c:pt>
                <c:pt idx="3">
                  <c:v>10363.779759222436</c:v>
                </c:pt>
                <c:pt idx="4">
                  <c:v>11215.721186748682</c:v>
                </c:pt>
                <c:pt idx="5">
                  <c:v>13695.689874453925</c:v>
                </c:pt>
                <c:pt idx="6">
                  <c:v>15018.072119374112</c:v>
                </c:pt>
                <c:pt idx="7">
                  <c:v>20013.357524409847</c:v>
                </c:pt>
                <c:pt idx="8">
                  <c:v>23181.429458187609</c:v>
                </c:pt>
                <c:pt idx="9">
                  <c:v>26557.454089566905</c:v>
                </c:pt>
                <c:pt idx="10">
                  <c:v>30419.590759448725</c:v>
                </c:pt>
                <c:pt idx="11">
                  <c:v>36472.08302892519</c:v>
                </c:pt>
                <c:pt idx="12">
                  <c:v>43962.935522662257</c:v>
                </c:pt>
                <c:pt idx="13">
                  <c:v>47961.700622961231</c:v>
                </c:pt>
                <c:pt idx="14">
                  <c:v>56225.98238715974</c:v>
                </c:pt>
                <c:pt idx="15">
                  <c:v>61117.456675260204</c:v>
                </c:pt>
                <c:pt idx="16">
                  <c:v>65611.327342725461</c:v>
                </c:pt>
                <c:pt idx="17">
                  <c:v>65145.529866239987</c:v>
                </c:pt>
                <c:pt idx="19">
                  <c:v>117453.77497124358</c:v>
                </c:pt>
                <c:pt idx="21">
                  <c:v>165852.76924061449</c:v>
                </c:pt>
                <c:pt idx="23">
                  <c:v>242184.44628838284</c:v>
                </c:pt>
                <c:pt idx="25">
                  <c:v>339350.36034594575</c:v>
                </c:pt>
                <c:pt idx="27">
                  <c:v>433409.62871338282</c:v>
                </c:pt>
                <c:pt idx="29">
                  <c:v>586960.81308575126</c:v>
                </c:pt>
                <c:pt idx="31">
                  <c:v>833659.20332928433</c:v>
                </c:pt>
                <c:pt idx="33">
                  <c:v>1041389.2631534828</c:v>
                </c:pt>
                <c:pt idx="35">
                  <c:v>1477741.4307701103</c:v>
                </c:pt>
                <c:pt idx="38">
                  <c:v>817.07651363150865</c:v>
                </c:pt>
                <c:pt idx="39">
                  <c:v>976.2979184350271</c:v>
                </c:pt>
                <c:pt idx="40">
                  <c:v>1168.0518697426007</c:v>
                </c:pt>
                <c:pt idx="41">
                  <c:v>1522.6452482775139</c:v>
                </c:pt>
                <c:pt idx="42">
                  <c:v>1607.7596969207339</c:v>
                </c:pt>
                <c:pt idx="43">
                  <c:v>2271.75427409546</c:v>
                </c:pt>
                <c:pt idx="44">
                  <c:v>2405.4637360599459</c:v>
                </c:pt>
                <c:pt idx="45">
                  <c:v>2971.1454223455112</c:v>
                </c:pt>
                <c:pt idx="46">
                  <c:v>3738.1153344932814</c:v>
                </c:pt>
                <c:pt idx="47">
                  <c:v>4752.8715779686627</c:v>
                </c:pt>
                <c:pt idx="48">
                  <c:v>4929.5116729410784</c:v>
                </c:pt>
                <c:pt idx="49">
                  <c:v>6487.6631228616943</c:v>
                </c:pt>
                <c:pt idx="50">
                  <c:v>7303.7009682631724</c:v>
                </c:pt>
                <c:pt idx="51">
                  <c:v>7923.6239052730334</c:v>
                </c:pt>
                <c:pt idx="52">
                  <c:v>10706.901835012068</c:v>
                </c:pt>
                <c:pt idx="53">
                  <c:v>13182.475729386411</c:v>
                </c:pt>
                <c:pt idx="54">
                  <c:v>12940.651766913266</c:v>
                </c:pt>
                <c:pt idx="55">
                  <c:v>18106.209272605585</c:v>
                </c:pt>
                <c:pt idx="56">
                  <c:v>19297.605343779851</c:v>
                </c:pt>
                <c:pt idx="57">
                  <c:v>25843.399299677196</c:v>
                </c:pt>
                <c:pt idx="58">
                  <c:v>29483.344864990453</c:v>
                </c:pt>
                <c:pt idx="59">
                  <c:v>34139.026834483222</c:v>
                </c:pt>
                <c:pt idx="60">
                  <c:v>37954.163984025363</c:v>
                </c:pt>
                <c:pt idx="61">
                  <c:v>45728.776499309046</c:v>
                </c:pt>
                <c:pt idx="62">
                  <c:v>55512.675426298942</c:v>
                </c:pt>
                <c:pt idx="63">
                  <c:v>73396.913136046103</c:v>
                </c:pt>
                <c:pt idx="64">
                  <c:v>83113.032192245038</c:v>
                </c:pt>
                <c:pt idx="65">
                  <c:v>101379.32224269849</c:v>
                </c:pt>
                <c:pt idx="66">
                  <c:v>122730.93869786435</c:v>
                </c:pt>
                <c:pt idx="67">
                  <c:v>142780.58296539477</c:v>
                </c:pt>
                <c:pt idx="68">
                  <c:v>170431.41686574093</c:v>
                </c:pt>
                <c:pt idx="69">
                  <c:v>200006.38697713797</c:v>
                </c:pt>
                <c:pt idx="70">
                  <c:v>235647.7438115059</c:v>
                </c:pt>
                <c:pt idx="71">
                  <c:v>271363.01331065781</c:v>
                </c:pt>
                <c:pt idx="72">
                  <c:v>313259.65034440241</c:v>
                </c:pt>
                <c:pt idx="73">
                  <c:v>363623.20462335012</c:v>
                </c:pt>
                <c:pt idx="74">
                  <c:v>410836.35278803698</c:v>
                </c:pt>
                <c:pt idx="75">
                  <c:v>422158.25577593024</c:v>
                </c:pt>
                <c:pt idx="76">
                  <c:v>121.9998357009551</c:v>
                </c:pt>
                <c:pt idx="77">
                  <c:v>154.27296299543542</c:v>
                </c:pt>
                <c:pt idx="78">
                  <c:v>156.07220209959806</c:v>
                </c:pt>
                <c:pt idx="79">
                  <c:v>215.2689659410868</c:v>
                </c:pt>
                <c:pt idx="80">
                  <c:v>279.1726313536779</c:v>
                </c:pt>
                <c:pt idx="81">
                  <c:v>354.51432206148263</c:v>
                </c:pt>
                <c:pt idx="82">
                  <c:v>430.57820327513434</c:v>
                </c:pt>
                <c:pt idx="83">
                  <c:v>522.39987387695658</c:v>
                </c:pt>
                <c:pt idx="84">
                  <c:v>625.27502693799374</c:v>
                </c:pt>
                <c:pt idx="85">
                  <c:v>767.18934675281184</c:v>
                </c:pt>
                <c:pt idx="86">
                  <c:v>940.00828131370906</c:v>
                </c:pt>
                <c:pt idx="87">
                  <c:v>1129.9394976324252</c:v>
                </c:pt>
                <c:pt idx="88">
                  <c:v>1397.5946048183694</c:v>
                </c:pt>
                <c:pt idx="89">
                  <c:v>1768.774649049247</c:v>
                </c:pt>
                <c:pt idx="90">
                  <c:v>2051.3386989585561</c:v>
                </c:pt>
                <c:pt idx="91">
                  <c:v>2634.1549437093986</c:v>
                </c:pt>
                <c:pt idx="92">
                  <c:v>3334.6080329204929</c:v>
                </c:pt>
                <c:pt idx="93">
                  <c:v>3949.7151075353208</c:v>
                </c:pt>
                <c:pt idx="94">
                  <c:v>4592.8165934428162</c:v>
                </c:pt>
                <c:pt idx="95">
                  <c:v>5052.4230501487064</c:v>
                </c:pt>
                <c:pt idx="96">
                  <c:v>6243.0959966074406</c:v>
                </c:pt>
                <c:pt idx="97">
                  <c:v>6824.5363764644781</c:v>
                </c:pt>
                <c:pt idx="98">
                  <c:v>8476.5055646299206</c:v>
                </c:pt>
                <c:pt idx="99">
                  <c:v>10391.055730928394</c:v>
                </c:pt>
                <c:pt idx="100">
                  <c:v>13146.568218914883</c:v>
                </c:pt>
                <c:pt idx="101">
                  <c:v>15872.077716326536</c:v>
                </c:pt>
                <c:pt idx="102">
                  <c:v>18810.58365453393</c:v>
                </c:pt>
                <c:pt idx="103">
                  <c:v>23127.803978107251</c:v>
                </c:pt>
                <c:pt idx="104">
                  <c:v>26646.3496950519</c:v>
                </c:pt>
                <c:pt idx="105">
                  <c:v>32336.275690495666</c:v>
                </c:pt>
                <c:pt idx="106">
                  <c:v>39104.122370005374</c:v>
                </c:pt>
                <c:pt idx="107">
                  <c:v>47184.626616919901</c:v>
                </c:pt>
                <c:pt idx="108">
                  <c:v>59200.680032444325</c:v>
                </c:pt>
                <c:pt idx="109">
                  <c:v>68991.861310525317</c:v>
                </c:pt>
                <c:pt idx="110">
                  <c:v>81454.585551328651</c:v>
                </c:pt>
                <c:pt idx="111">
                  <c:v>98368.126201561361</c:v>
                </c:pt>
                <c:pt idx="112">
                  <c:v>114854.28948679025</c:v>
                </c:pt>
                <c:pt idx="113">
                  <c:v>136970.11807710232</c:v>
                </c:pt>
                <c:pt idx="114">
                  <c:v>22.563718518565587</c:v>
                </c:pt>
                <c:pt idx="115">
                  <c:v>25.721082776389718</c:v>
                </c:pt>
                <c:pt idx="116">
                  <c:v>33.608445629448191</c:v>
                </c:pt>
                <c:pt idx="117">
                  <c:v>32.135749621322063</c:v>
                </c:pt>
                <c:pt idx="118">
                  <c:v>51.332424865950216</c:v>
                </c:pt>
                <c:pt idx="119">
                  <c:v>66.319505958484029</c:v>
                </c:pt>
                <c:pt idx="120">
                  <c:v>75.574683413100146</c:v>
                </c:pt>
                <c:pt idx="121">
                  <c:v>100.42130268375223</c:v>
                </c:pt>
                <c:pt idx="122">
                  <c:v>105.84722224602676</c:v>
                </c:pt>
                <c:pt idx="123">
                  <c:v>148.16182564752256</c:v>
                </c:pt>
                <c:pt idx="124">
                  <c:v>197.0278754694321</c:v>
                </c:pt>
                <c:pt idx="125">
                  <c:v>212.08621598082118</c:v>
                </c:pt>
                <c:pt idx="126">
                  <c:v>268.03131361094876</c:v>
                </c:pt>
                <c:pt idx="127">
                  <c:v>372.2536409127797</c:v>
                </c:pt>
                <c:pt idx="128">
                  <c:v>453.76905512986883</c:v>
                </c:pt>
                <c:pt idx="129">
                  <c:v>563.92462470713826</c:v>
                </c:pt>
                <c:pt idx="130">
                  <c:v>703.54788462435704</c:v>
                </c:pt>
                <c:pt idx="131">
                  <c:v>834.9214210773373</c:v>
                </c:pt>
                <c:pt idx="132">
                  <c:v>964.19265026470396</c:v>
                </c:pt>
                <c:pt idx="133">
                  <c:v>1192.1881191667087</c:v>
                </c:pt>
                <c:pt idx="134">
                  <c:v>1432.4737681172028</c:v>
                </c:pt>
                <c:pt idx="135">
                  <c:v>1726.8699339229913</c:v>
                </c:pt>
                <c:pt idx="136">
                  <c:v>2158.8158660738927</c:v>
                </c:pt>
                <c:pt idx="137">
                  <c:v>2670.716664699582</c:v>
                </c:pt>
                <c:pt idx="138">
                  <c:v>3325.6999456477729</c:v>
                </c:pt>
                <c:pt idx="139">
                  <c:v>4020.9314491646332</c:v>
                </c:pt>
                <c:pt idx="140">
                  <c:v>4926.3498931123586</c:v>
                </c:pt>
                <c:pt idx="141">
                  <c:v>6204.1534606733921</c:v>
                </c:pt>
                <c:pt idx="142">
                  <c:v>7566.5513495933137</c:v>
                </c:pt>
                <c:pt idx="143">
                  <c:v>9357.2081422768842</c:v>
                </c:pt>
                <c:pt idx="144">
                  <c:v>11504.532891154406</c:v>
                </c:pt>
                <c:pt idx="145">
                  <c:v>14139.220536841696</c:v>
                </c:pt>
                <c:pt idx="146">
                  <c:v>17366.144791675804</c:v>
                </c:pt>
                <c:pt idx="147">
                  <c:v>21305.133646746701</c:v>
                </c:pt>
                <c:pt idx="148">
                  <c:v>26055.660087401371</c:v>
                </c:pt>
                <c:pt idx="149">
                  <c:v>31921.434778328632</c:v>
                </c:pt>
                <c:pt idx="150">
                  <c:v>39013.231280455359</c:v>
                </c:pt>
                <c:pt idx="151">
                  <c:v>47359.608963290622</c:v>
                </c:pt>
              </c:numCache>
            </c:numRef>
          </c:yVal>
          <c:smooth val="0"/>
        </c:ser>
        <c:ser>
          <c:idx val="2"/>
          <c:order val="0"/>
          <c:tx>
            <c:strRef>
              <c:f>P3A3_8!$P$1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3"/>
          </c:marker>
          <c:xVal>
            <c:numRef>
              <c:f>P3A3_8!$P$3:$P$154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1.5E-3</c:v>
                </c:pt>
                <c:pt idx="39">
                  <c:v>1.8885E-3</c:v>
                </c:pt>
                <c:pt idx="40">
                  <c:v>2.3774999999999998E-3</c:v>
                </c:pt>
                <c:pt idx="41">
                  <c:v>2.9924999999999999E-3</c:v>
                </c:pt>
                <c:pt idx="42">
                  <c:v>3.7679999999999996E-3</c:v>
                </c:pt>
                <c:pt idx="43">
                  <c:v>4.7429999999999998E-3</c:v>
                </c:pt>
                <c:pt idx="44">
                  <c:v>5.9714999999999994E-3</c:v>
                </c:pt>
                <c:pt idx="45">
                  <c:v>7.5179999999999995E-3</c:v>
                </c:pt>
                <c:pt idx="46">
                  <c:v>9.4649999999999995E-3</c:v>
                </c:pt>
                <c:pt idx="47">
                  <c:v>1.19145E-2</c:v>
                </c:pt>
                <c:pt idx="48">
                  <c:v>1.4999999999999999E-2</c:v>
                </c:pt>
                <c:pt idx="49">
                  <c:v>1.8885000000000002E-2</c:v>
                </c:pt>
                <c:pt idx="50">
                  <c:v>2.3775000000000001E-2</c:v>
                </c:pt>
                <c:pt idx="51">
                  <c:v>2.9925E-2</c:v>
                </c:pt>
                <c:pt idx="52">
                  <c:v>3.7679999999999998E-2</c:v>
                </c:pt>
                <c:pt idx="53">
                  <c:v>4.7429999999999993E-2</c:v>
                </c:pt>
                <c:pt idx="54">
                  <c:v>5.9714999999999997E-2</c:v>
                </c:pt>
                <c:pt idx="55">
                  <c:v>7.5179999999999997E-2</c:v>
                </c:pt>
                <c:pt idx="56">
                  <c:v>9.4649999999999998E-2</c:v>
                </c:pt>
                <c:pt idx="57">
                  <c:v>0.119145</c:v>
                </c:pt>
                <c:pt idx="58">
                  <c:v>0.15</c:v>
                </c:pt>
                <c:pt idx="59">
                  <c:v>0.18884999999999999</c:v>
                </c:pt>
                <c:pt idx="60">
                  <c:v>0.23774999999999999</c:v>
                </c:pt>
                <c:pt idx="61">
                  <c:v>0.29925000000000002</c:v>
                </c:pt>
                <c:pt idx="62">
                  <c:v>0.37679999999999997</c:v>
                </c:pt>
                <c:pt idx="63">
                  <c:v>0.47429999999999994</c:v>
                </c:pt>
                <c:pt idx="64">
                  <c:v>0.59714999999999996</c:v>
                </c:pt>
                <c:pt idx="65">
                  <c:v>0.75179999999999991</c:v>
                </c:pt>
                <c:pt idx="66">
                  <c:v>0.9464999999999999</c:v>
                </c:pt>
                <c:pt idx="67">
                  <c:v>1.1914499999999999</c:v>
                </c:pt>
                <c:pt idx="68">
                  <c:v>1.5</c:v>
                </c:pt>
                <c:pt idx="69">
                  <c:v>1.8884999999999998</c:v>
                </c:pt>
                <c:pt idx="70">
                  <c:v>2.3774999999999999</c:v>
                </c:pt>
                <c:pt idx="71">
                  <c:v>2.9924999999999997</c:v>
                </c:pt>
                <c:pt idx="72">
                  <c:v>3.7679999999999998</c:v>
                </c:pt>
                <c:pt idx="73">
                  <c:v>4.7430000000000003</c:v>
                </c:pt>
                <c:pt idx="74">
                  <c:v>5.9714999999999998</c:v>
                </c:pt>
                <c:pt idx="75">
                  <c:v>7.5</c:v>
                </c:pt>
                <c:pt idx="76">
                  <c:v>2.5000000000000001E-4</c:v>
                </c:pt>
                <c:pt idx="77">
                  <c:v>3.1475000000000003E-4</c:v>
                </c:pt>
                <c:pt idx="78">
                  <c:v>3.9625000000000001E-4</c:v>
                </c:pt>
                <c:pt idx="79">
                  <c:v>4.9874999999999995E-4</c:v>
                </c:pt>
                <c:pt idx="80">
                  <c:v>6.2800000000000009E-4</c:v>
                </c:pt>
                <c:pt idx="81">
                  <c:v>7.9050000000000008E-4</c:v>
                </c:pt>
                <c:pt idx="82">
                  <c:v>9.9525000000000004E-4</c:v>
                </c:pt>
                <c:pt idx="83">
                  <c:v>1.253E-3</c:v>
                </c:pt>
                <c:pt idx="84">
                  <c:v>1.5775000000000001E-3</c:v>
                </c:pt>
                <c:pt idx="85">
                  <c:v>1.9857500000000001E-3</c:v>
                </c:pt>
                <c:pt idx="86">
                  <c:v>2.5000000000000005E-3</c:v>
                </c:pt>
                <c:pt idx="87">
                  <c:v>3.1475000000000006E-3</c:v>
                </c:pt>
                <c:pt idx="88">
                  <c:v>3.9624999999999999E-3</c:v>
                </c:pt>
                <c:pt idx="89">
                  <c:v>4.9875000000000006E-3</c:v>
                </c:pt>
                <c:pt idx="90">
                  <c:v>6.28E-3</c:v>
                </c:pt>
                <c:pt idx="91">
                  <c:v>7.9050000000000006E-3</c:v>
                </c:pt>
                <c:pt idx="92">
                  <c:v>9.9525000000000013E-3</c:v>
                </c:pt>
                <c:pt idx="93">
                  <c:v>1.2529999999999999E-2</c:v>
                </c:pt>
                <c:pt idx="94">
                  <c:v>1.5775000000000001E-2</c:v>
                </c:pt>
                <c:pt idx="95">
                  <c:v>1.98575E-2</c:v>
                </c:pt>
                <c:pt idx="96">
                  <c:v>2.5000000000000001E-2</c:v>
                </c:pt>
                <c:pt idx="97">
                  <c:v>3.1474999999999996E-2</c:v>
                </c:pt>
                <c:pt idx="98">
                  <c:v>3.9625E-2</c:v>
                </c:pt>
                <c:pt idx="99">
                  <c:v>4.9875000000000003E-2</c:v>
                </c:pt>
                <c:pt idx="100">
                  <c:v>6.2800000000000009E-2</c:v>
                </c:pt>
                <c:pt idx="101">
                  <c:v>7.9050000000000009E-2</c:v>
                </c:pt>
                <c:pt idx="102">
                  <c:v>9.9525000000000002E-2</c:v>
                </c:pt>
                <c:pt idx="103">
                  <c:v>0.12529999999999999</c:v>
                </c:pt>
                <c:pt idx="104">
                  <c:v>0.15775</c:v>
                </c:pt>
                <c:pt idx="105">
                  <c:v>0.198575</c:v>
                </c:pt>
                <c:pt idx="106">
                  <c:v>0.25</c:v>
                </c:pt>
                <c:pt idx="107">
                  <c:v>0.31475000000000003</c:v>
                </c:pt>
                <c:pt idx="108">
                  <c:v>0.39624999999999999</c:v>
                </c:pt>
                <c:pt idx="109">
                  <c:v>0.49875000000000003</c:v>
                </c:pt>
                <c:pt idx="110">
                  <c:v>0.62800000000000011</c:v>
                </c:pt>
                <c:pt idx="111">
                  <c:v>0.79050000000000009</c:v>
                </c:pt>
                <c:pt idx="112">
                  <c:v>0.99525000000000008</c:v>
                </c:pt>
                <c:pt idx="113">
                  <c:v>1.25</c:v>
                </c:pt>
                <c:pt idx="114">
                  <c:v>4.8999999999999998E-5</c:v>
                </c:pt>
                <c:pt idx="115">
                  <c:v>6.1691000000000003E-5</c:v>
                </c:pt>
                <c:pt idx="116">
                  <c:v>7.7664999999999996E-5</c:v>
                </c:pt>
                <c:pt idx="117">
                  <c:v>9.7754999999999988E-5</c:v>
                </c:pt>
                <c:pt idx="118">
                  <c:v>1.2308799999999998E-4</c:v>
                </c:pt>
                <c:pt idx="119">
                  <c:v>1.54938E-4</c:v>
                </c:pt>
                <c:pt idx="120">
                  <c:v>1.9506899999999997E-4</c:v>
                </c:pt>
                <c:pt idx="121">
                  <c:v>2.4558799999999998E-4</c:v>
                </c:pt>
                <c:pt idx="122">
                  <c:v>3.0918999999999999E-4</c:v>
                </c:pt>
                <c:pt idx="123">
                  <c:v>3.8920699999999998E-4</c:v>
                </c:pt>
                <c:pt idx="124">
                  <c:v>4.8999999999999998E-4</c:v>
                </c:pt>
                <c:pt idx="125">
                  <c:v>6.1691000000000003E-4</c:v>
                </c:pt>
                <c:pt idx="126">
                  <c:v>7.7664999999999993E-4</c:v>
                </c:pt>
                <c:pt idx="127">
                  <c:v>9.7754999999999999E-4</c:v>
                </c:pt>
                <c:pt idx="128">
                  <c:v>1.23088E-3</c:v>
                </c:pt>
                <c:pt idx="129">
                  <c:v>1.5493799999999999E-3</c:v>
                </c:pt>
                <c:pt idx="130">
                  <c:v>1.9506899999999999E-3</c:v>
                </c:pt>
                <c:pt idx="131">
                  <c:v>2.4558799999999997E-3</c:v>
                </c:pt>
                <c:pt idx="132">
                  <c:v>3.0918999999999999E-3</c:v>
                </c:pt>
                <c:pt idx="133">
                  <c:v>3.8920700000000001E-3</c:v>
                </c:pt>
                <c:pt idx="134">
                  <c:v>4.8999999999999998E-3</c:v>
                </c:pt>
                <c:pt idx="135">
                  <c:v>6.1690999999999994E-3</c:v>
                </c:pt>
                <c:pt idx="136">
                  <c:v>7.7665E-3</c:v>
                </c:pt>
                <c:pt idx="137">
                  <c:v>9.7754999999999995E-3</c:v>
                </c:pt>
                <c:pt idx="138">
                  <c:v>1.23088E-2</c:v>
                </c:pt>
                <c:pt idx="139">
                  <c:v>1.5493799999999999E-2</c:v>
                </c:pt>
                <c:pt idx="140">
                  <c:v>1.9506899999999997E-2</c:v>
                </c:pt>
                <c:pt idx="141">
                  <c:v>2.4558799999999999E-2</c:v>
                </c:pt>
                <c:pt idx="142">
                  <c:v>3.0918999999999999E-2</c:v>
                </c:pt>
                <c:pt idx="143">
                  <c:v>3.8920699999999996E-2</c:v>
                </c:pt>
                <c:pt idx="144">
                  <c:v>4.9000000000000002E-2</c:v>
                </c:pt>
                <c:pt idx="145">
                  <c:v>6.1690999999999996E-2</c:v>
                </c:pt>
                <c:pt idx="146">
                  <c:v>7.7664999999999998E-2</c:v>
                </c:pt>
                <c:pt idx="147">
                  <c:v>9.7754999999999995E-2</c:v>
                </c:pt>
                <c:pt idx="148">
                  <c:v>0.123088</c:v>
                </c:pt>
                <c:pt idx="149">
                  <c:v>0.15493799999999999</c:v>
                </c:pt>
                <c:pt idx="150">
                  <c:v>0.19506899999999999</c:v>
                </c:pt>
                <c:pt idx="151">
                  <c:v>0.245</c:v>
                </c:pt>
              </c:numCache>
            </c:numRef>
          </c:xVal>
          <c:yVal>
            <c:numRef>
              <c:f>P3A3_8!$C$3:$C$154</c:f>
              <c:numCache>
                <c:formatCode>General</c:formatCode>
                <c:ptCount val="152"/>
                <c:pt idx="0">
                  <c:v>3467</c:v>
                </c:pt>
                <c:pt idx="1">
                  <c:v>4339</c:v>
                </c:pt>
                <c:pt idx="2">
                  <c:v>5378</c:v>
                </c:pt>
                <c:pt idx="3">
                  <c:v>6652</c:v>
                </c:pt>
                <c:pt idx="4">
                  <c:v>8204</c:v>
                </c:pt>
                <c:pt idx="5">
                  <c:v>10080</c:v>
                </c:pt>
                <c:pt idx="6">
                  <c:v>12360</c:v>
                </c:pt>
                <c:pt idx="7">
                  <c:v>15130</c:v>
                </c:pt>
                <c:pt idx="8">
                  <c:v>18480</c:v>
                </c:pt>
                <c:pt idx="9">
                  <c:v>22560</c:v>
                </c:pt>
                <c:pt idx="10">
                  <c:v>27430</c:v>
                </c:pt>
                <c:pt idx="11">
                  <c:v>33220</c:v>
                </c:pt>
                <c:pt idx="12">
                  <c:v>40370</c:v>
                </c:pt>
                <c:pt idx="13">
                  <c:v>48850</c:v>
                </c:pt>
                <c:pt idx="14">
                  <c:v>59120</c:v>
                </c:pt>
                <c:pt idx="15">
                  <c:v>71310</c:v>
                </c:pt>
                <c:pt idx="16">
                  <c:v>86110</c:v>
                </c:pt>
                <c:pt idx="17" formatCode="0.00E+00">
                  <c:v>103600</c:v>
                </c:pt>
                <c:pt idx="18" formatCode="0.00E+00">
                  <c:v>124000</c:v>
                </c:pt>
                <c:pt idx="19" formatCode="0.00E+00">
                  <c:v>149000</c:v>
                </c:pt>
                <c:pt idx="20" formatCode="0.00E+00">
                  <c:v>178400</c:v>
                </c:pt>
                <c:pt idx="21" formatCode="0.00E+00">
                  <c:v>213600</c:v>
                </c:pt>
                <c:pt idx="22" formatCode="0.00E+00">
                  <c:v>255200</c:v>
                </c:pt>
                <c:pt idx="23" formatCode="0.00E+00">
                  <c:v>304600</c:v>
                </c:pt>
                <c:pt idx="24" formatCode="0.00E+00">
                  <c:v>363300</c:v>
                </c:pt>
                <c:pt idx="25" formatCode="0.00E+00">
                  <c:v>432600</c:v>
                </c:pt>
                <c:pt idx="26" formatCode="0.00E+00">
                  <c:v>514200</c:v>
                </c:pt>
                <c:pt idx="27" formatCode="0.00E+00">
                  <c:v>609400</c:v>
                </c:pt>
                <c:pt idx="28" formatCode="0.00E+00">
                  <c:v>722300</c:v>
                </c:pt>
                <c:pt idx="29" formatCode="0.00E+00">
                  <c:v>855600</c:v>
                </c:pt>
                <c:pt idx="30" formatCode="0.00E+00">
                  <c:v>1006000</c:v>
                </c:pt>
                <c:pt idx="31" formatCode="0.00E+00">
                  <c:v>1191000</c:v>
                </c:pt>
                <c:pt idx="32" formatCode="0.00E+00">
                  <c:v>1402000</c:v>
                </c:pt>
                <c:pt idx="33" formatCode="0.00E+00">
                  <c:v>1644000</c:v>
                </c:pt>
                <c:pt idx="34" formatCode="0.00E+00">
                  <c:v>1932000</c:v>
                </c:pt>
                <c:pt idx="35" formatCode="0.00E+00">
                  <c:v>2263000</c:v>
                </c:pt>
                <c:pt idx="36" formatCode="0.00E+00">
                  <c:v>2642000</c:v>
                </c:pt>
                <c:pt idx="37" formatCode="0.00E+00">
                  <c:v>2929000</c:v>
                </c:pt>
                <c:pt idx="38">
                  <c:v>506.4</c:v>
                </c:pt>
                <c:pt idx="39">
                  <c:v>640.70000000000005</c:v>
                </c:pt>
                <c:pt idx="40">
                  <c:v>804.3</c:v>
                </c:pt>
                <c:pt idx="41">
                  <c:v>1007</c:v>
                </c:pt>
                <c:pt idx="42">
                  <c:v>1257</c:v>
                </c:pt>
                <c:pt idx="43">
                  <c:v>1564</c:v>
                </c:pt>
                <c:pt idx="44">
                  <c:v>1940</c:v>
                </c:pt>
                <c:pt idx="45">
                  <c:v>2399</c:v>
                </c:pt>
                <c:pt idx="46">
                  <c:v>2976</c:v>
                </c:pt>
                <c:pt idx="47">
                  <c:v>3705</c:v>
                </c:pt>
                <c:pt idx="48">
                  <c:v>4580</c:v>
                </c:pt>
                <c:pt idx="49">
                  <c:v>5596</c:v>
                </c:pt>
                <c:pt idx="50">
                  <c:v>6956</c:v>
                </c:pt>
                <c:pt idx="51">
                  <c:v>8526</c:v>
                </c:pt>
                <c:pt idx="52">
                  <c:v>10570</c:v>
                </c:pt>
                <c:pt idx="53">
                  <c:v>12980</c:v>
                </c:pt>
                <c:pt idx="54">
                  <c:v>15980</c:v>
                </c:pt>
                <c:pt idx="55">
                  <c:v>19510</c:v>
                </c:pt>
                <c:pt idx="56">
                  <c:v>23530</c:v>
                </c:pt>
                <c:pt idx="57">
                  <c:v>28830</c:v>
                </c:pt>
                <c:pt idx="58">
                  <c:v>35130</c:v>
                </c:pt>
                <c:pt idx="59">
                  <c:v>42560</c:v>
                </c:pt>
                <c:pt idx="60">
                  <c:v>51970</c:v>
                </c:pt>
                <c:pt idx="61">
                  <c:v>62530</c:v>
                </c:pt>
                <c:pt idx="62">
                  <c:v>76370</c:v>
                </c:pt>
                <c:pt idx="63">
                  <c:v>92420</c:v>
                </c:pt>
                <c:pt idx="64" formatCode="0.00E+00">
                  <c:v>110800</c:v>
                </c:pt>
                <c:pt idx="65" formatCode="0.00E+00">
                  <c:v>134300</c:v>
                </c:pt>
                <c:pt idx="66" formatCode="0.00E+00">
                  <c:v>159700</c:v>
                </c:pt>
                <c:pt idx="67" formatCode="0.00E+00">
                  <c:v>192200</c:v>
                </c:pt>
                <c:pt idx="68" formatCode="0.00E+00">
                  <c:v>231900</c:v>
                </c:pt>
                <c:pt idx="69" formatCode="0.00E+00">
                  <c:v>278300</c:v>
                </c:pt>
                <c:pt idx="70" formatCode="0.00E+00">
                  <c:v>333300</c:v>
                </c:pt>
                <c:pt idx="71" formatCode="0.00E+00">
                  <c:v>399500</c:v>
                </c:pt>
                <c:pt idx="72" formatCode="0.00E+00">
                  <c:v>475900</c:v>
                </c:pt>
                <c:pt idx="73" formatCode="0.00E+00">
                  <c:v>568900</c:v>
                </c:pt>
                <c:pt idx="74" formatCode="0.00E+00">
                  <c:v>678100</c:v>
                </c:pt>
                <c:pt idx="75" formatCode="0.00E+00">
                  <c:v>797200</c:v>
                </c:pt>
                <c:pt idx="76">
                  <c:v>92.64</c:v>
                </c:pt>
                <c:pt idx="77">
                  <c:v>116.5</c:v>
                </c:pt>
                <c:pt idx="78">
                  <c:v>147</c:v>
                </c:pt>
                <c:pt idx="79">
                  <c:v>188.3</c:v>
                </c:pt>
                <c:pt idx="80">
                  <c:v>231.9</c:v>
                </c:pt>
                <c:pt idx="81">
                  <c:v>284.8</c:v>
                </c:pt>
                <c:pt idx="82">
                  <c:v>360.6</c:v>
                </c:pt>
                <c:pt idx="83">
                  <c:v>457.1</c:v>
                </c:pt>
                <c:pt idx="84">
                  <c:v>576.20000000000005</c:v>
                </c:pt>
                <c:pt idx="85">
                  <c:v>717.6</c:v>
                </c:pt>
                <c:pt idx="86">
                  <c:v>897.8</c:v>
                </c:pt>
                <c:pt idx="87">
                  <c:v>1130</c:v>
                </c:pt>
                <c:pt idx="88">
                  <c:v>1389</c:v>
                </c:pt>
                <c:pt idx="89">
                  <c:v>1737</c:v>
                </c:pt>
                <c:pt idx="90">
                  <c:v>2134</c:v>
                </c:pt>
                <c:pt idx="91">
                  <c:v>2638</c:v>
                </c:pt>
                <c:pt idx="92">
                  <c:v>3219</c:v>
                </c:pt>
                <c:pt idx="93">
                  <c:v>3988</c:v>
                </c:pt>
                <c:pt idx="94">
                  <c:v>5015</c:v>
                </c:pt>
                <c:pt idx="95">
                  <c:v>6114</c:v>
                </c:pt>
                <c:pt idx="96">
                  <c:v>7556</c:v>
                </c:pt>
                <c:pt idx="97">
                  <c:v>9301</c:v>
                </c:pt>
                <c:pt idx="98">
                  <c:v>11300</c:v>
                </c:pt>
                <c:pt idx="99">
                  <c:v>13870</c:v>
                </c:pt>
                <c:pt idx="100">
                  <c:v>17130</c:v>
                </c:pt>
                <c:pt idx="101">
                  <c:v>21080</c:v>
                </c:pt>
                <c:pt idx="102">
                  <c:v>25740</c:v>
                </c:pt>
                <c:pt idx="103">
                  <c:v>31590</c:v>
                </c:pt>
                <c:pt idx="104">
                  <c:v>38650</c:v>
                </c:pt>
                <c:pt idx="105">
                  <c:v>46940</c:v>
                </c:pt>
                <c:pt idx="106">
                  <c:v>57150</c:v>
                </c:pt>
                <c:pt idx="107">
                  <c:v>69420</c:v>
                </c:pt>
                <c:pt idx="108">
                  <c:v>84400</c:v>
                </c:pt>
                <c:pt idx="109" formatCode="0.00E+00">
                  <c:v>102100</c:v>
                </c:pt>
                <c:pt idx="110" formatCode="0.00E+00">
                  <c:v>124300</c:v>
                </c:pt>
                <c:pt idx="111" formatCode="0.00E+00">
                  <c:v>150600</c:v>
                </c:pt>
                <c:pt idx="112" formatCode="0.00E+00">
                  <c:v>182400</c:v>
                </c:pt>
                <c:pt idx="113" formatCode="0.00E+00">
                  <c:v>220000</c:v>
                </c:pt>
                <c:pt idx="114">
                  <c:v>19.940000000000001</c:v>
                </c:pt>
                <c:pt idx="115">
                  <c:v>25.13</c:v>
                </c:pt>
                <c:pt idx="116">
                  <c:v>32.46</c:v>
                </c:pt>
                <c:pt idx="117">
                  <c:v>40.58</c:v>
                </c:pt>
                <c:pt idx="118">
                  <c:v>48.69</c:v>
                </c:pt>
                <c:pt idx="119">
                  <c:v>60.63</c:v>
                </c:pt>
                <c:pt idx="120">
                  <c:v>77.06</c:v>
                </c:pt>
                <c:pt idx="121">
                  <c:v>98.66</c:v>
                </c:pt>
                <c:pt idx="122">
                  <c:v>126.4</c:v>
                </c:pt>
                <c:pt idx="123">
                  <c:v>156.80000000000001</c:v>
                </c:pt>
                <c:pt idx="124">
                  <c:v>196.8</c:v>
                </c:pt>
                <c:pt idx="125">
                  <c:v>242.7</c:v>
                </c:pt>
                <c:pt idx="126">
                  <c:v>301</c:v>
                </c:pt>
                <c:pt idx="127">
                  <c:v>375</c:v>
                </c:pt>
                <c:pt idx="128">
                  <c:v>468.8</c:v>
                </c:pt>
                <c:pt idx="129">
                  <c:v>581.70000000000005</c:v>
                </c:pt>
                <c:pt idx="130">
                  <c:v>732.2</c:v>
                </c:pt>
                <c:pt idx="131">
                  <c:v>929.7</c:v>
                </c:pt>
                <c:pt idx="132">
                  <c:v>1147</c:v>
                </c:pt>
                <c:pt idx="133">
                  <c:v>1443</c:v>
                </c:pt>
                <c:pt idx="134">
                  <c:v>1805</c:v>
                </c:pt>
                <c:pt idx="135">
                  <c:v>2246</c:v>
                </c:pt>
                <c:pt idx="136">
                  <c:v>2813</c:v>
                </c:pt>
                <c:pt idx="137">
                  <c:v>3494</c:v>
                </c:pt>
                <c:pt idx="138">
                  <c:v>4328</c:v>
                </c:pt>
                <c:pt idx="139">
                  <c:v>5365</c:v>
                </c:pt>
                <c:pt idx="140">
                  <c:v>6659</c:v>
                </c:pt>
                <c:pt idx="141">
                  <c:v>8254</c:v>
                </c:pt>
                <c:pt idx="142">
                  <c:v>10270</c:v>
                </c:pt>
                <c:pt idx="143">
                  <c:v>12630</c:v>
                </c:pt>
                <c:pt idx="144">
                  <c:v>15580</c:v>
                </c:pt>
                <c:pt idx="145">
                  <c:v>19260</c:v>
                </c:pt>
                <c:pt idx="146">
                  <c:v>23660</c:v>
                </c:pt>
                <c:pt idx="147">
                  <c:v>28980</c:v>
                </c:pt>
                <c:pt idx="148">
                  <c:v>35490</c:v>
                </c:pt>
                <c:pt idx="149">
                  <c:v>43440</c:v>
                </c:pt>
                <c:pt idx="150">
                  <c:v>53150</c:v>
                </c:pt>
                <c:pt idx="151">
                  <c:v>64880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140480"/>
        <c:axId val="219142016"/>
      </c:scatterChart>
      <c:valAx>
        <c:axId val="21914048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9142016"/>
        <c:crosses val="autoZero"/>
        <c:crossBetween val="midCat"/>
      </c:valAx>
      <c:valAx>
        <c:axId val="219142016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91404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P3A3_8!$P$1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P3A3_8!$P$3:$P$154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1.5E-3</c:v>
                </c:pt>
                <c:pt idx="39">
                  <c:v>1.8885E-3</c:v>
                </c:pt>
                <c:pt idx="40">
                  <c:v>2.3774999999999998E-3</c:v>
                </c:pt>
                <c:pt idx="41">
                  <c:v>2.9924999999999999E-3</c:v>
                </c:pt>
                <c:pt idx="42">
                  <c:v>3.7679999999999996E-3</c:v>
                </c:pt>
                <c:pt idx="43">
                  <c:v>4.7429999999999998E-3</c:v>
                </c:pt>
                <c:pt idx="44">
                  <c:v>5.9714999999999994E-3</c:v>
                </c:pt>
                <c:pt idx="45">
                  <c:v>7.5179999999999995E-3</c:v>
                </c:pt>
                <c:pt idx="46">
                  <c:v>9.4649999999999995E-3</c:v>
                </c:pt>
                <c:pt idx="47">
                  <c:v>1.19145E-2</c:v>
                </c:pt>
                <c:pt idx="48">
                  <c:v>1.4999999999999999E-2</c:v>
                </c:pt>
                <c:pt idx="49">
                  <c:v>1.8885000000000002E-2</c:v>
                </c:pt>
                <c:pt idx="50">
                  <c:v>2.3775000000000001E-2</c:v>
                </c:pt>
                <c:pt idx="51">
                  <c:v>2.9925E-2</c:v>
                </c:pt>
                <c:pt idx="52">
                  <c:v>3.7679999999999998E-2</c:v>
                </c:pt>
                <c:pt idx="53">
                  <c:v>4.7429999999999993E-2</c:v>
                </c:pt>
                <c:pt idx="54">
                  <c:v>5.9714999999999997E-2</c:v>
                </c:pt>
                <c:pt idx="55">
                  <c:v>7.5179999999999997E-2</c:v>
                </c:pt>
                <c:pt idx="56">
                  <c:v>9.4649999999999998E-2</c:v>
                </c:pt>
                <c:pt idx="57">
                  <c:v>0.119145</c:v>
                </c:pt>
                <c:pt idx="58">
                  <c:v>0.15</c:v>
                </c:pt>
                <c:pt idx="59">
                  <c:v>0.18884999999999999</c:v>
                </c:pt>
                <c:pt idx="60">
                  <c:v>0.23774999999999999</c:v>
                </c:pt>
                <c:pt idx="61">
                  <c:v>0.29925000000000002</c:v>
                </c:pt>
                <c:pt idx="62">
                  <c:v>0.37679999999999997</c:v>
                </c:pt>
                <c:pt idx="63">
                  <c:v>0.47429999999999994</c:v>
                </c:pt>
                <c:pt idx="64">
                  <c:v>0.59714999999999996</c:v>
                </c:pt>
                <c:pt idx="65">
                  <c:v>0.75179999999999991</c:v>
                </c:pt>
                <c:pt idx="66">
                  <c:v>0.9464999999999999</c:v>
                </c:pt>
                <c:pt idx="67">
                  <c:v>1.1914499999999999</c:v>
                </c:pt>
                <c:pt idx="68">
                  <c:v>1.5</c:v>
                </c:pt>
                <c:pt idx="69">
                  <c:v>1.8884999999999998</c:v>
                </c:pt>
                <c:pt idx="70">
                  <c:v>2.3774999999999999</c:v>
                </c:pt>
                <c:pt idx="71">
                  <c:v>2.9924999999999997</c:v>
                </c:pt>
                <c:pt idx="72">
                  <c:v>3.7679999999999998</c:v>
                </c:pt>
                <c:pt idx="73">
                  <c:v>4.7430000000000003</c:v>
                </c:pt>
                <c:pt idx="74">
                  <c:v>5.9714999999999998</c:v>
                </c:pt>
                <c:pt idx="75">
                  <c:v>7.5</c:v>
                </c:pt>
                <c:pt idx="76">
                  <c:v>2.5000000000000001E-4</c:v>
                </c:pt>
                <c:pt idx="77">
                  <c:v>3.1475000000000003E-4</c:v>
                </c:pt>
                <c:pt idx="78">
                  <c:v>3.9625000000000001E-4</c:v>
                </c:pt>
                <c:pt idx="79">
                  <c:v>4.9874999999999995E-4</c:v>
                </c:pt>
                <c:pt idx="80">
                  <c:v>6.2800000000000009E-4</c:v>
                </c:pt>
                <c:pt idx="81">
                  <c:v>7.9050000000000008E-4</c:v>
                </c:pt>
                <c:pt idx="82">
                  <c:v>9.9525000000000004E-4</c:v>
                </c:pt>
                <c:pt idx="83">
                  <c:v>1.253E-3</c:v>
                </c:pt>
                <c:pt idx="84">
                  <c:v>1.5775000000000001E-3</c:v>
                </c:pt>
                <c:pt idx="85">
                  <c:v>1.9857500000000001E-3</c:v>
                </c:pt>
                <c:pt idx="86">
                  <c:v>2.5000000000000005E-3</c:v>
                </c:pt>
                <c:pt idx="87">
                  <c:v>3.1475000000000006E-3</c:v>
                </c:pt>
                <c:pt idx="88">
                  <c:v>3.9624999999999999E-3</c:v>
                </c:pt>
                <c:pt idx="89">
                  <c:v>4.9875000000000006E-3</c:v>
                </c:pt>
                <c:pt idx="90">
                  <c:v>6.28E-3</c:v>
                </c:pt>
                <c:pt idx="91">
                  <c:v>7.9050000000000006E-3</c:v>
                </c:pt>
                <c:pt idx="92">
                  <c:v>9.9525000000000013E-3</c:v>
                </c:pt>
                <c:pt idx="93">
                  <c:v>1.2529999999999999E-2</c:v>
                </c:pt>
                <c:pt idx="94">
                  <c:v>1.5775000000000001E-2</c:v>
                </c:pt>
                <c:pt idx="95">
                  <c:v>1.98575E-2</c:v>
                </c:pt>
                <c:pt idx="96">
                  <c:v>2.5000000000000001E-2</c:v>
                </c:pt>
                <c:pt idx="97">
                  <c:v>3.1474999999999996E-2</c:v>
                </c:pt>
                <c:pt idx="98">
                  <c:v>3.9625E-2</c:v>
                </c:pt>
                <c:pt idx="99">
                  <c:v>4.9875000000000003E-2</c:v>
                </c:pt>
                <c:pt idx="100">
                  <c:v>6.2800000000000009E-2</c:v>
                </c:pt>
                <c:pt idx="101">
                  <c:v>7.9050000000000009E-2</c:v>
                </c:pt>
                <c:pt idx="102">
                  <c:v>9.9525000000000002E-2</c:v>
                </c:pt>
                <c:pt idx="103">
                  <c:v>0.12529999999999999</c:v>
                </c:pt>
                <c:pt idx="104">
                  <c:v>0.15775</c:v>
                </c:pt>
                <c:pt idx="105">
                  <c:v>0.198575</c:v>
                </c:pt>
                <c:pt idx="106">
                  <c:v>0.25</c:v>
                </c:pt>
                <c:pt idx="107">
                  <c:v>0.31475000000000003</c:v>
                </c:pt>
                <c:pt idx="108">
                  <c:v>0.39624999999999999</c:v>
                </c:pt>
                <c:pt idx="109">
                  <c:v>0.49875000000000003</c:v>
                </c:pt>
                <c:pt idx="110">
                  <c:v>0.62800000000000011</c:v>
                </c:pt>
                <c:pt idx="111">
                  <c:v>0.79050000000000009</c:v>
                </c:pt>
                <c:pt idx="112">
                  <c:v>0.99525000000000008</c:v>
                </c:pt>
                <c:pt idx="113">
                  <c:v>1.25</c:v>
                </c:pt>
                <c:pt idx="114">
                  <c:v>4.8999999999999998E-5</c:v>
                </c:pt>
                <c:pt idx="115">
                  <c:v>6.1691000000000003E-5</c:v>
                </c:pt>
                <c:pt idx="116">
                  <c:v>7.7664999999999996E-5</c:v>
                </c:pt>
                <c:pt idx="117">
                  <c:v>9.7754999999999988E-5</c:v>
                </c:pt>
                <c:pt idx="118">
                  <c:v>1.2308799999999998E-4</c:v>
                </c:pt>
                <c:pt idx="119">
                  <c:v>1.54938E-4</c:v>
                </c:pt>
                <c:pt idx="120">
                  <c:v>1.9506899999999997E-4</c:v>
                </c:pt>
                <c:pt idx="121">
                  <c:v>2.4558799999999998E-4</c:v>
                </c:pt>
                <c:pt idx="122">
                  <c:v>3.0918999999999999E-4</c:v>
                </c:pt>
                <c:pt idx="123">
                  <c:v>3.8920699999999998E-4</c:v>
                </c:pt>
                <c:pt idx="124">
                  <c:v>4.8999999999999998E-4</c:v>
                </c:pt>
                <c:pt idx="125">
                  <c:v>6.1691000000000003E-4</c:v>
                </c:pt>
                <c:pt idx="126">
                  <c:v>7.7664999999999993E-4</c:v>
                </c:pt>
                <c:pt idx="127">
                  <c:v>9.7754999999999999E-4</c:v>
                </c:pt>
                <c:pt idx="128">
                  <c:v>1.23088E-3</c:v>
                </c:pt>
                <c:pt idx="129">
                  <c:v>1.5493799999999999E-3</c:v>
                </c:pt>
                <c:pt idx="130">
                  <c:v>1.9506899999999999E-3</c:v>
                </c:pt>
                <c:pt idx="131">
                  <c:v>2.4558799999999997E-3</c:v>
                </c:pt>
                <c:pt idx="132">
                  <c:v>3.0918999999999999E-3</c:v>
                </c:pt>
                <c:pt idx="133">
                  <c:v>3.8920700000000001E-3</c:v>
                </c:pt>
                <c:pt idx="134">
                  <c:v>4.8999999999999998E-3</c:v>
                </c:pt>
                <c:pt idx="135">
                  <c:v>6.1690999999999994E-3</c:v>
                </c:pt>
                <c:pt idx="136">
                  <c:v>7.7665E-3</c:v>
                </c:pt>
                <c:pt idx="137">
                  <c:v>9.7754999999999995E-3</c:v>
                </c:pt>
                <c:pt idx="138">
                  <c:v>1.23088E-2</c:v>
                </c:pt>
                <c:pt idx="139">
                  <c:v>1.5493799999999999E-2</c:v>
                </c:pt>
                <c:pt idx="140">
                  <c:v>1.9506899999999997E-2</c:v>
                </c:pt>
                <c:pt idx="141">
                  <c:v>2.4558799999999999E-2</c:v>
                </c:pt>
                <c:pt idx="142">
                  <c:v>3.0918999999999999E-2</c:v>
                </c:pt>
                <c:pt idx="143">
                  <c:v>3.8920699999999996E-2</c:v>
                </c:pt>
                <c:pt idx="144">
                  <c:v>4.9000000000000002E-2</c:v>
                </c:pt>
                <c:pt idx="145">
                  <c:v>6.1690999999999996E-2</c:v>
                </c:pt>
                <c:pt idx="146">
                  <c:v>7.7664999999999998E-2</c:v>
                </c:pt>
                <c:pt idx="147">
                  <c:v>9.7754999999999995E-2</c:v>
                </c:pt>
                <c:pt idx="148">
                  <c:v>0.123088</c:v>
                </c:pt>
                <c:pt idx="149">
                  <c:v>0.15493799999999999</c:v>
                </c:pt>
                <c:pt idx="150">
                  <c:v>0.19506899999999999</c:v>
                </c:pt>
                <c:pt idx="151">
                  <c:v>0.245</c:v>
                </c:pt>
              </c:numCache>
            </c:numRef>
          </c:xVal>
          <c:yVal>
            <c:numRef>
              <c:f>P3A3_8!$C$3:$C$154</c:f>
              <c:numCache>
                <c:formatCode>General</c:formatCode>
                <c:ptCount val="152"/>
                <c:pt idx="0">
                  <c:v>3467</c:v>
                </c:pt>
                <c:pt idx="1">
                  <c:v>4339</c:v>
                </c:pt>
                <c:pt idx="2">
                  <c:v>5378</c:v>
                </c:pt>
                <c:pt idx="3">
                  <c:v>6652</c:v>
                </c:pt>
                <c:pt idx="4">
                  <c:v>8204</c:v>
                </c:pt>
                <c:pt idx="5">
                  <c:v>10080</c:v>
                </c:pt>
                <c:pt idx="6">
                  <c:v>12360</c:v>
                </c:pt>
                <c:pt idx="7">
                  <c:v>15130</c:v>
                </c:pt>
                <c:pt idx="8">
                  <c:v>18480</c:v>
                </c:pt>
                <c:pt idx="9">
                  <c:v>22560</c:v>
                </c:pt>
                <c:pt idx="10">
                  <c:v>27430</c:v>
                </c:pt>
                <c:pt idx="11">
                  <c:v>33220</c:v>
                </c:pt>
                <c:pt idx="12">
                  <c:v>40370</c:v>
                </c:pt>
                <c:pt idx="13">
                  <c:v>48850</c:v>
                </c:pt>
                <c:pt idx="14">
                  <c:v>59120</c:v>
                </c:pt>
                <c:pt idx="15">
                  <c:v>71310</c:v>
                </c:pt>
                <c:pt idx="16">
                  <c:v>86110</c:v>
                </c:pt>
                <c:pt idx="17" formatCode="0.00E+00">
                  <c:v>103600</c:v>
                </c:pt>
                <c:pt idx="18" formatCode="0.00E+00">
                  <c:v>124000</c:v>
                </c:pt>
                <c:pt idx="19" formatCode="0.00E+00">
                  <c:v>149000</c:v>
                </c:pt>
                <c:pt idx="20" formatCode="0.00E+00">
                  <c:v>178400</c:v>
                </c:pt>
                <c:pt idx="21" formatCode="0.00E+00">
                  <c:v>213600</c:v>
                </c:pt>
                <c:pt idx="22" formatCode="0.00E+00">
                  <c:v>255200</c:v>
                </c:pt>
                <c:pt idx="23" formatCode="0.00E+00">
                  <c:v>304600</c:v>
                </c:pt>
                <c:pt idx="24" formatCode="0.00E+00">
                  <c:v>363300</c:v>
                </c:pt>
                <c:pt idx="25" formatCode="0.00E+00">
                  <c:v>432600</c:v>
                </c:pt>
                <c:pt idx="26" formatCode="0.00E+00">
                  <c:v>514200</c:v>
                </c:pt>
                <c:pt idx="27" formatCode="0.00E+00">
                  <c:v>609400</c:v>
                </c:pt>
                <c:pt idx="28" formatCode="0.00E+00">
                  <c:v>722300</c:v>
                </c:pt>
                <c:pt idx="29" formatCode="0.00E+00">
                  <c:v>855600</c:v>
                </c:pt>
                <c:pt idx="30" formatCode="0.00E+00">
                  <c:v>1006000</c:v>
                </c:pt>
                <c:pt idx="31" formatCode="0.00E+00">
                  <c:v>1191000</c:v>
                </c:pt>
                <c:pt idx="32" formatCode="0.00E+00">
                  <c:v>1402000</c:v>
                </c:pt>
                <c:pt idx="33" formatCode="0.00E+00">
                  <c:v>1644000</c:v>
                </c:pt>
                <c:pt idx="34" formatCode="0.00E+00">
                  <c:v>1932000</c:v>
                </c:pt>
                <c:pt idx="35" formatCode="0.00E+00">
                  <c:v>2263000</c:v>
                </c:pt>
                <c:pt idx="36" formatCode="0.00E+00">
                  <c:v>2642000</c:v>
                </c:pt>
                <c:pt idx="37" formatCode="0.00E+00">
                  <c:v>2929000</c:v>
                </c:pt>
                <c:pt idx="38">
                  <c:v>506.4</c:v>
                </c:pt>
                <c:pt idx="39">
                  <c:v>640.70000000000005</c:v>
                </c:pt>
                <c:pt idx="40">
                  <c:v>804.3</c:v>
                </c:pt>
                <c:pt idx="41">
                  <c:v>1007</c:v>
                </c:pt>
                <c:pt idx="42">
                  <c:v>1257</c:v>
                </c:pt>
                <c:pt idx="43">
                  <c:v>1564</c:v>
                </c:pt>
                <c:pt idx="44">
                  <c:v>1940</c:v>
                </c:pt>
                <c:pt idx="45">
                  <c:v>2399</c:v>
                </c:pt>
                <c:pt idx="46">
                  <c:v>2976</c:v>
                </c:pt>
                <c:pt idx="47">
                  <c:v>3705</c:v>
                </c:pt>
                <c:pt idx="48">
                  <c:v>4580</c:v>
                </c:pt>
                <c:pt idx="49">
                  <c:v>5596</c:v>
                </c:pt>
                <c:pt idx="50">
                  <c:v>6956</c:v>
                </c:pt>
                <c:pt idx="51">
                  <c:v>8526</c:v>
                </c:pt>
                <c:pt idx="52">
                  <c:v>10570</c:v>
                </c:pt>
                <c:pt idx="53">
                  <c:v>12980</c:v>
                </c:pt>
                <c:pt idx="54">
                  <c:v>15980</c:v>
                </c:pt>
                <c:pt idx="55">
                  <c:v>19510</c:v>
                </c:pt>
                <c:pt idx="56">
                  <c:v>23530</c:v>
                </c:pt>
                <c:pt idx="57">
                  <c:v>28830</c:v>
                </c:pt>
                <c:pt idx="58">
                  <c:v>35130</c:v>
                </c:pt>
                <c:pt idx="59">
                  <c:v>42560</c:v>
                </c:pt>
                <c:pt idx="60">
                  <c:v>51970</c:v>
                </c:pt>
                <c:pt idx="61">
                  <c:v>62530</c:v>
                </c:pt>
                <c:pt idx="62">
                  <c:v>76370</c:v>
                </c:pt>
                <c:pt idx="63">
                  <c:v>92420</c:v>
                </c:pt>
                <c:pt idx="64" formatCode="0.00E+00">
                  <c:v>110800</c:v>
                </c:pt>
                <c:pt idx="65" formatCode="0.00E+00">
                  <c:v>134300</c:v>
                </c:pt>
                <c:pt idx="66" formatCode="0.00E+00">
                  <c:v>159700</c:v>
                </c:pt>
                <c:pt idx="67" formatCode="0.00E+00">
                  <c:v>192200</c:v>
                </c:pt>
                <c:pt idx="68" formatCode="0.00E+00">
                  <c:v>231900</c:v>
                </c:pt>
                <c:pt idx="69" formatCode="0.00E+00">
                  <c:v>278300</c:v>
                </c:pt>
                <c:pt idx="70" formatCode="0.00E+00">
                  <c:v>333300</c:v>
                </c:pt>
                <c:pt idx="71" formatCode="0.00E+00">
                  <c:v>399500</c:v>
                </c:pt>
                <c:pt idx="72" formatCode="0.00E+00">
                  <c:v>475900</c:v>
                </c:pt>
                <c:pt idx="73" formatCode="0.00E+00">
                  <c:v>568900</c:v>
                </c:pt>
                <c:pt idx="74" formatCode="0.00E+00">
                  <c:v>678100</c:v>
                </c:pt>
                <c:pt idx="75" formatCode="0.00E+00">
                  <c:v>797200</c:v>
                </c:pt>
                <c:pt idx="76">
                  <c:v>92.64</c:v>
                </c:pt>
                <c:pt idx="77">
                  <c:v>116.5</c:v>
                </c:pt>
                <c:pt idx="78">
                  <c:v>147</c:v>
                </c:pt>
                <c:pt idx="79">
                  <c:v>188.3</c:v>
                </c:pt>
                <c:pt idx="80">
                  <c:v>231.9</c:v>
                </c:pt>
                <c:pt idx="81">
                  <c:v>284.8</c:v>
                </c:pt>
                <c:pt idx="82">
                  <c:v>360.6</c:v>
                </c:pt>
                <c:pt idx="83">
                  <c:v>457.1</c:v>
                </c:pt>
                <c:pt idx="84">
                  <c:v>576.20000000000005</c:v>
                </c:pt>
                <c:pt idx="85">
                  <c:v>717.6</c:v>
                </c:pt>
                <c:pt idx="86">
                  <c:v>897.8</c:v>
                </c:pt>
                <c:pt idx="87">
                  <c:v>1130</c:v>
                </c:pt>
                <c:pt idx="88">
                  <c:v>1389</c:v>
                </c:pt>
                <c:pt idx="89">
                  <c:v>1737</c:v>
                </c:pt>
                <c:pt idx="90">
                  <c:v>2134</c:v>
                </c:pt>
                <c:pt idx="91">
                  <c:v>2638</c:v>
                </c:pt>
                <c:pt idx="92">
                  <c:v>3219</c:v>
                </c:pt>
                <c:pt idx="93">
                  <c:v>3988</c:v>
                </c:pt>
                <c:pt idx="94">
                  <c:v>5015</c:v>
                </c:pt>
                <c:pt idx="95">
                  <c:v>6114</c:v>
                </c:pt>
                <c:pt idx="96">
                  <c:v>7556</c:v>
                </c:pt>
                <c:pt idx="97">
                  <c:v>9301</c:v>
                </c:pt>
                <c:pt idx="98">
                  <c:v>11300</c:v>
                </c:pt>
                <c:pt idx="99">
                  <c:v>13870</c:v>
                </c:pt>
                <c:pt idx="100">
                  <c:v>17130</c:v>
                </c:pt>
                <c:pt idx="101">
                  <c:v>21080</c:v>
                </c:pt>
                <c:pt idx="102">
                  <c:v>25740</c:v>
                </c:pt>
                <c:pt idx="103">
                  <c:v>31590</c:v>
                </c:pt>
                <c:pt idx="104">
                  <c:v>38650</c:v>
                </c:pt>
                <c:pt idx="105">
                  <c:v>46940</c:v>
                </c:pt>
                <c:pt idx="106">
                  <c:v>57150</c:v>
                </c:pt>
                <c:pt idx="107">
                  <c:v>69420</c:v>
                </c:pt>
                <c:pt idx="108">
                  <c:v>84400</c:v>
                </c:pt>
                <c:pt idx="109" formatCode="0.00E+00">
                  <c:v>102100</c:v>
                </c:pt>
                <c:pt idx="110" formatCode="0.00E+00">
                  <c:v>124300</c:v>
                </c:pt>
                <c:pt idx="111" formatCode="0.00E+00">
                  <c:v>150600</c:v>
                </c:pt>
                <c:pt idx="112" formatCode="0.00E+00">
                  <c:v>182400</c:v>
                </c:pt>
                <c:pt idx="113" formatCode="0.00E+00">
                  <c:v>220000</c:v>
                </c:pt>
                <c:pt idx="114">
                  <c:v>19.940000000000001</c:v>
                </c:pt>
                <c:pt idx="115">
                  <c:v>25.13</c:v>
                </c:pt>
                <c:pt idx="116">
                  <c:v>32.46</c:v>
                </c:pt>
                <c:pt idx="117">
                  <c:v>40.58</c:v>
                </c:pt>
                <c:pt idx="118">
                  <c:v>48.69</c:v>
                </c:pt>
                <c:pt idx="119">
                  <c:v>60.63</c:v>
                </c:pt>
                <c:pt idx="120">
                  <c:v>77.06</c:v>
                </c:pt>
                <c:pt idx="121">
                  <c:v>98.66</c:v>
                </c:pt>
                <c:pt idx="122">
                  <c:v>126.4</c:v>
                </c:pt>
                <c:pt idx="123">
                  <c:v>156.80000000000001</c:v>
                </c:pt>
                <c:pt idx="124">
                  <c:v>196.8</c:v>
                </c:pt>
                <c:pt idx="125">
                  <c:v>242.7</c:v>
                </c:pt>
                <c:pt idx="126">
                  <c:v>301</c:v>
                </c:pt>
                <c:pt idx="127">
                  <c:v>375</c:v>
                </c:pt>
                <c:pt idx="128">
                  <c:v>468.8</c:v>
                </c:pt>
                <c:pt idx="129">
                  <c:v>581.70000000000005</c:v>
                </c:pt>
                <c:pt idx="130">
                  <c:v>732.2</c:v>
                </c:pt>
                <c:pt idx="131">
                  <c:v>929.7</c:v>
                </c:pt>
                <c:pt idx="132">
                  <c:v>1147</c:v>
                </c:pt>
                <c:pt idx="133">
                  <c:v>1443</c:v>
                </c:pt>
                <c:pt idx="134">
                  <c:v>1805</c:v>
                </c:pt>
                <c:pt idx="135">
                  <c:v>2246</c:v>
                </c:pt>
                <c:pt idx="136">
                  <c:v>2813</c:v>
                </c:pt>
                <c:pt idx="137">
                  <c:v>3494</c:v>
                </c:pt>
                <c:pt idx="138">
                  <c:v>4328</c:v>
                </c:pt>
                <c:pt idx="139">
                  <c:v>5365</c:v>
                </c:pt>
                <c:pt idx="140">
                  <c:v>6659</c:v>
                </c:pt>
                <c:pt idx="141">
                  <c:v>8254</c:v>
                </c:pt>
                <c:pt idx="142">
                  <c:v>10270</c:v>
                </c:pt>
                <c:pt idx="143">
                  <c:v>12630</c:v>
                </c:pt>
                <c:pt idx="144">
                  <c:v>15580</c:v>
                </c:pt>
                <c:pt idx="145">
                  <c:v>19260</c:v>
                </c:pt>
                <c:pt idx="146">
                  <c:v>23660</c:v>
                </c:pt>
                <c:pt idx="147">
                  <c:v>28980</c:v>
                </c:pt>
                <c:pt idx="148">
                  <c:v>35490</c:v>
                </c:pt>
                <c:pt idx="149">
                  <c:v>43440</c:v>
                </c:pt>
                <c:pt idx="150">
                  <c:v>53150</c:v>
                </c:pt>
                <c:pt idx="151">
                  <c:v>64880</c:v>
                </c:pt>
              </c:numCache>
            </c:numRef>
          </c:yVal>
          <c:smooth val="0"/>
        </c:ser>
        <c:ser>
          <c:idx val="2"/>
          <c:order val="0"/>
          <c:tx>
            <c:strRef>
              <c:f>P3A2_30!$P$1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4"/>
          </c:marker>
          <c:xVal>
            <c:numRef>
              <c:f>P3A2_30!$P$3:$P$154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1.3000000000000002E-3</c:v>
                </c:pt>
                <c:pt idx="39">
                  <c:v>1.6367E-3</c:v>
                </c:pt>
                <c:pt idx="40">
                  <c:v>2.0604999999999998E-3</c:v>
                </c:pt>
                <c:pt idx="41">
                  <c:v>2.5934999999999999E-3</c:v>
                </c:pt>
                <c:pt idx="42">
                  <c:v>3.2656E-3</c:v>
                </c:pt>
                <c:pt idx="43">
                  <c:v>4.1106000000000007E-3</c:v>
                </c:pt>
                <c:pt idx="44">
                  <c:v>5.1752999999999999E-3</c:v>
                </c:pt>
                <c:pt idx="45">
                  <c:v>6.5155999999999999E-3</c:v>
                </c:pt>
                <c:pt idx="46">
                  <c:v>8.2030000000000002E-3</c:v>
                </c:pt>
                <c:pt idx="47">
                  <c:v>1.0325900000000001E-2</c:v>
                </c:pt>
                <c:pt idx="48">
                  <c:v>1.3000000000000001E-2</c:v>
                </c:pt>
                <c:pt idx="49">
                  <c:v>1.6367000000000003E-2</c:v>
                </c:pt>
                <c:pt idx="50">
                  <c:v>2.0605000000000002E-2</c:v>
                </c:pt>
                <c:pt idx="51">
                  <c:v>2.5935000000000003E-2</c:v>
                </c:pt>
                <c:pt idx="52">
                  <c:v>3.2655999999999998E-2</c:v>
                </c:pt>
                <c:pt idx="53">
                  <c:v>4.1105999999999997E-2</c:v>
                </c:pt>
                <c:pt idx="54">
                  <c:v>5.1753E-2</c:v>
                </c:pt>
                <c:pt idx="55">
                  <c:v>6.5156000000000006E-2</c:v>
                </c:pt>
                <c:pt idx="56">
                  <c:v>8.2030000000000006E-2</c:v>
                </c:pt>
                <c:pt idx="57">
                  <c:v>0.103259</c:v>
                </c:pt>
                <c:pt idx="58">
                  <c:v>0.13</c:v>
                </c:pt>
                <c:pt idx="59">
                  <c:v>0.16366999999999998</c:v>
                </c:pt>
                <c:pt idx="60">
                  <c:v>0.20605000000000001</c:v>
                </c:pt>
                <c:pt idx="61">
                  <c:v>0.25935000000000002</c:v>
                </c:pt>
                <c:pt idx="62">
                  <c:v>0.32656000000000002</c:v>
                </c:pt>
                <c:pt idx="63">
                  <c:v>0.41105999999999998</c:v>
                </c:pt>
                <c:pt idx="64">
                  <c:v>0.51753000000000005</c:v>
                </c:pt>
                <c:pt idx="65">
                  <c:v>0.65155999999999992</c:v>
                </c:pt>
                <c:pt idx="66">
                  <c:v>0.82030000000000003</c:v>
                </c:pt>
                <c:pt idx="67">
                  <c:v>1.0325899999999999</c:v>
                </c:pt>
                <c:pt idx="68">
                  <c:v>1.3</c:v>
                </c:pt>
                <c:pt idx="69">
                  <c:v>1.6367</c:v>
                </c:pt>
                <c:pt idx="70">
                  <c:v>2.0605000000000002</c:v>
                </c:pt>
                <c:pt idx="71">
                  <c:v>2.5935000000000001</c:v>
                </c:pt>
                <c:pt idx="72">
                  <c:v>3.2656000000000001</c:v>
                </c:pt>
                <c:pt idx="73">
                  <c:v>4.1106000000000007</c:v>
                </c:pt>
                <c:pt idx="74">
                  <c:v>5.1753000000000009</c:v>
                </c:pt>
                <c:pt idx="75">
                  <c:v>6.5</c:v>
                </c:pt>
                <c:pt idx="76">
                  <c:v>2.0000000000000001E-4</c:v>
                </c:pt>
                <c:pt idx="77">
                  <c:v>2.5179999999999999E-4</c:v>
                </c:pt>
                <c:pt idx="78">
                  <c:v>3.1700000000000001E-4</c:v>
                </c:pt>
                <c:pt idx="79">
                  <c:v>3.9899999999999999E-4</c:v>
                </c:pt>
                <c:pt idx="80">
                  <c:v>5.0239999999999996E-4</c:v>
                </c:pt>
                <c:pt idx="81">
                  <c:v>6.3240000000000008E-4</c:v>
                </c:pt>
                <c:pt idx="82">
                  <c:v>7.9619999999999995E-4</c:v>
                </c:pt>
                <c:pt idx="83">
                  <c:v>1.0024000000000001E-3</c:v>
                </c:pt>
                <c:pt idx="84">
                  <c:v>1.2620000000000001E-3</c:v>
                </c:pt>
                <c:pt idx="85">
                  <c:v>1.5886000000000001E-3</c:v>
                </c:pt>
                <c:pt idx="86">
                  <c:v>2E-3</c:v>
                </c:pt>
                <c:pt idx="87">
                  <c:v>2.5180000000000003E-3</c:v>
                </c:pt>
                <c:pt idx="88">
                  <c:v>3.1700000000000001E-3</c:v>
                </c:pt>
                <c:pt idx="89">
                  <c:v>3.9900000000000005E-3</c:v>
                </c:pt>
                <c:pt idx="90">
                  <c:v>5.0239999999999998E-3</c:v>
                </c:pt>
                <c:pt idx="91">
                  <c:v>6.3239999999999998E-3</c:v>
                </c:pt>
                <c:pt idx="92">
                  <c:v>7.9620000000000003E-3</c:v>
                </c:pt>
                <c:pt idx="93">
                  <c:v>1.0024E-2</c:v>
                </c:pt>
                <c:pt idx="94">
                  <c:v>1.2620000000000001E-2</c:v>
                </c:pt>
                <c:pt idx="95">
                  <c:v>1.5886000000000001E-2</c:v>
                </c:pt>
                <c:pt idx="96">
                  <c:v>0.02</c:v>
                </c:pt>
                <c:pt idx="97">
                  <c:v>2.5179999999999998E-2</c:v>
                </c:pt>
                <c:pt idx="98">
                  <c:v>3.1699999999999999E-2</c:v>
                </c:pt>
                <c:pt idx="99">
                  <c:v>3.9900000000000005E-2</c:v>
                </c:pt>
                <c:pt idx="100">
                  <c:v>5.024E-2</c:v>
                </c:pt>
                <c:pt idx="101">
                  <c:v>6.3240000000000005E-2</c:v>
                </c:pt>
                <c:pt idx="102">
                  <c:v>7.9619999999999996E-2</c:v>
                </c:pt>
                <c:pt idx="103">
                  <c:v>0.10024</c:v>
                </c:pt>
                <c:pt idx="104">
                  <c:v>0.12620000000000001</c:v>
                </c:pt>
                <c:pt idx="105">
                  <c:v>0.15886</c:v>
                </c:pt>
                <c:pt idx="106">
                  <c:v>0.2</c:v>
                </c:pt>
                <c:pt idx="107">
                  <c:v>0.25180000000000002</c:v>
                </c:pt>
                <c:pt idx="108">
                  <c:v>0.317</c:v>
                </c:pt>
                <c:pt idx="109">
                  <c:v>0.39900000000000002</c:v>
                </c:pt>
                <c:pt idx="110">
                  <c:v>0.50240000000000007</c:v>
                </c:pt>
                <c:pt idx="111">
                  <c:v>0.63240000000000007</c:v>
                </c:pt>
                <c:pt idx="112">
                  <c:v>0.79620000000000002</c:v>
                </c:pt>
                <c:pt idx="113">
                  <c:v>1</c:v>
                </c:pt>
                <c:pt idx="114">
                  <c:v>4.4999999999999996E-5</c:v>
                </c:pt>
                <c:pt idx="115">
                  <c:v>5.6654999999999999E-5</c:v>
                </c:pt>
                <c:pt idx="116">
                  <c:v>7.1324999999999999E-5</c:v>
                </c:pt>
                <c:pt idx="117">
                  <c:v>8.9774999999999987E-5</c:v>
                </c:pt>
                <c:pt idx="118">
                  <c:v>1.1303999999999999E-4</c:v>
                </c:pt>
                <c:pt idx="119">
                  <c:v>1.4228999999999999E-4</c:v>
                </c:pt>
                <c:pt idx="120">
                  <c:v>1.7914499999999997E-4</c:v>
                </c:pt>
                <c:pt idx="121">
                  <c:v>2.2553999999999999E-4</c:v>
                </c:pt>
                <c:pt idx="122">
                  <c:v>2.8394999999999999E-4</c:v>
                </c:pt>
                <c:pt idx="123">
                  <c:v>3.5743499999999997E-4</c:v>
                </c:pt>
                <c:pt idx="124">
                  <c:v>4.4999999999999999E-4</c:v>
                </c:pt>
                <c:pt idx="125">
                  <c:v>5.6654999999999997E-4</c:v>
                </c:pt>
                <c:pt idx="126">
                  <c:v>7.1324999999999991E-4</c:v>
                </c:pt>
                <c:pt idx="127">
                  <c:v>8.9775E-4</c:v>
                </c:pt>
                <c:pt idx="128">
                  <c:v>1.1303999999999997E-3</c:v>
                </c:pt>
                <c:pt idx="129">
                  <c:v>1.4228999999999997E-3</c:v>
                </c:pt>
                <c:pt idx="130">
                  <c:v>1.79145E-3</c:v>
                </c:pt>
                <c:pt idx="131">
                  <c:v>2.2553999999999999E-3</c:v>
                </c:pt>
                <c:pt idx="132">
                  <c:v>2.8395E-3</c:v>
                </c:pt>
                <c:pt idx="133">
                  <c:v>3.5743499999999996E-3</c:v>
                </c:pt>
                <c:pt idx="134">
                  <c:v>4.4999999999999997E-3</c:v>
                </c:pt>
                <c:pt idx="135">
                  <c:v>5.6654999999999995E-3</c:v>
                </c:pt>
                <c:pt idx="136">
                  <c:v>7.1324999999999991E-3</c:v>
                </c:pt>
                <c:pt idx="137">
                  <c:v>8.9774999999999994E-3</c:v>
                </c:pt>
                <c:pt idx="138">
                  <c:v>1.1304E-2</c:v>
                </c:pt>
                <c:pt idx="139">
                  <c:v>1.4228999999999999E-2</c:v>
                </c:pt>
                <c:pt idx="140">
                  <c:v>1.7914499999999996E-2</c:v>
                </c:pt>
                <c:pt idx="141">
                  <c:v>2.2553999999999998E-2</c:v>
                </c:pt>
                <c:pt idx="142">
                  <c:v>2.8394999999999997E-2</c:v>
                </c:pt>
                <c:pt idx="143">
                  <c:v>3.5743499999999997E-2</c:v>
                </c:pt>
                <c:pt idx="144">
                  <c:v>4.4999999999999998E-2</c:v>
                </c:pt>
                <c:pt idx="145">
                  <c:v>5.6654999999999997E-2</c:v>
                </c:pt>
                <c:pt idx="146">
                  <c:v>7.1325E-2</c:v>
                </c:pt>
                <c:pt idx="147">
                  <c:v>8.9774999999999994E-2</c:v>
                </c:pt>
                <c:pt idx="148">
                  <c:v>0.11304</c:v>
                </c:pt>
                <c:pt idx="149">
                  <c:v>0.14229</c:v>
                </c:pt>
                <c:pt idx="150">
                  <c:v>0.179145</c:v>
                </c:pt>
                <c:pt idx="151">
                  <c:v>0.22499999999999998</c:v>
                </c:pt>
              </c:numCache>
            </c:numRef>
          </c:xVal>
          <c:yVal>
            <c:numRef>
              <c:f>P3A2_30!$C$3:$C$154</c:f>
              <c:numCache>
                <c:formatCode>General</c:formatCode>
                <c:ptCount val="152"/>
                <c:pt idx="0">
                  <c:v>3495</c:v>
                </c:pt>
                <c:pt idx="1">
                  <c:v>4382</c:v>
                </c:pt>
                <c:pt idx="2">
                  <c:v>5442</c:v>
                </c:pt>
                <c:pt idx="3">
                  <c:v>6728</c:v>
                </c:pt>
                <c:pt idx="4">
                  <c:v>8296</c:v>
                </c:pt>
                <c:pt idx="5">
                  <c:v>10190</c:v>
                </c:pt>
                <c:pt idx="6">
                  <c:v>12490</c:v>
                </c:pt>
                <c:pt idx="7">
                  <c:v>15270</c:v>
                </c:pt>
                <c:pt idx="8">
                  <c:v>18680</c:v>
                </c:pt>
                <c:pt idx="9">
                  <c:v>22860</c:v>
                </c:pt>
                <c:pt idx="10">
                  <c:v>27820</c:v>
                </c:pt>
                <c:pt idx="11">
                  <c:v>33640</c:v>
                </c:pt>
                <c:pt idx="12">
                  <c:v>41040</c:v>
                </c:pt>
                <c:pt idx="13">
                  <c:v>49620</c:v>
                </c:pt>
                <c:pt idx="14">
                  <c:v>60390</c:v>
                </c:pt>
                <c:pt idx="15">
                  <c:v>72860</c:v>
                </c:pt>
                <c:pt idx="16">
                  <c:v>88400</c:v>
                </c:pt>
                <c:pt idx="17" formatCode="0.00E+00">
                  <c:v>106400</c:v>
                </c:pt>
                <c:pt idx="18" formatCode="0.00E+00">
                  <c:v>127400</c:v>
                </c:pt>
                <c:pt idx="19" formatCode="0.00E+00">
                  <c:v>153600</c:v>
                </c:pt>
                <c:pt idx="20" formatCode="0.00E+00">
                  <c:v>184300</c:v>
                </c:pt>
                <c:pt idx="21" formatCode="0.00E+00">
                  <c:v>221100</c:v>
                </c:pt>
                <c:pt idx="22" formatCode="0.00E+00">
                  <c:v>265900</c:v>
                </c:pt>
                <c:pt idx="23" formatCode="0.00E+00">
                  <c:v>317000</c:v>
                </c:pt>
                <c:pt idx="24" formatCode="0.00E+00">
                  <c:v>379700</c:v>
                </c:pt>
                <c:pt idx="25" formatCode="0.00E+00">
                  <c:v>455500</c:v>
                </c:pt>
                <c:pt idx="26" formatCode="0.00E+00">
                  <c:v>542100</c:v>
                </c:pt>
                <c:pt idx="27" formatCode="0.00E+00">
                  <c:v>647200</c:v>
                </c:pt>
                <c:pt idx="28" formatCode="0.00E+00">
                  <c:v>765500</c:v>
                </c:pt>
                <c:pt idx="29" formatCode="0.00E+00">
                  <c:v>912100</c:v>
                </c:pt>
                <c:pt idx="30" formatCode="0.00E+00">
                  <c:v>1083000</c:v>
                </c:pt>
                <c:pt idx="31" formatCode="0.00E+00">
                  <c:v>1279000</c:v>
                </c:pt>
                <c:pt idx="32" formatCode="0.00E+00">
                  <c:v>1504000</c:v>
                </c:pt>
                <c:pt idx="33" formatCode="0.00E+00">
                  <c:v>1778000</c:v>
                </c:pt>
                <c:pt idx="34" formatCode="0.00E+00">
                  <c:v>2089000</c:v>
                </c:pt>
                <c:pt idx="35" formatCode="0.00E+00">
                  <c:v>2460000</c:v>
                </c:pt>
                <c:pt idx="36" formatCode="0.00E+00">
                  <c:v>2882000</c:v>
                </c:pt>
                <c:pt idx="37" formatCode="0.00E+00">
                  <c:v>3217000</c:v>
                </c:pt>
                <c:pt idx="38">
                  <c:v>465.1</c:v>
                </c:pt>
                <c:pt idx="39">
                  <c:v>581.5</c:v>
                </c:pt>
                <c:pt idx="40">
                  <c:v>727</c:v>
                </c:pt>
                <c:pt idx="41">
                  <c:v>907.7</c:v>
                </c:pt>
                <c:pt idx="42">
                  <c:v>1131</c:v>
                </c:pt>
                <c:pt idx="43">
                  <c:v>1409</c:v>
                </c:pt>
                <c:pt idx="44">
                  <c:v>1748</c:v>
                </c:pt>
                <c:pt idx="45">
                  <c:v>2166</c:v>
                </c:pt>
                <c:pt idx="46">
                  <c:v>2689</c:v>
                </c:pt>
                <c:pt idx="47">
                  <c:v>3344</c:v>
                </c:pt>
                <c:pt idx="48">
                  <c:v>4132</c:v>
                </c:pt>
                <c:pt idx="49">
                  <c:v>5079</c:v>
                </c:pt>
                <c:pt idx="50">
                  <c:v>6295</c:v>
                </c:pt>
                <c:pt idx="51">
                  <c:v>7741</c:v>
                </c:pt>
                <c:pt idx="52">
                  <c:v>9589</c:v>
                </c:pt>
                <c:pt idx="53">
                  <c:v>11750</c:v>
                </c:pt>
                <c:pt idx="54">
                  <c:v>14490</c:v>
                </c:pt>
                <c:pt idx="55">
                  <c:v>17780</c:v>
                </c:pt>
                <c:pt idx="56">
                  <c:v>21560</c:v>
                </c:pt>
                <c:pt idx="57">
                  <c:v>26420</c:v>
                </c:pt>
                <c:pt idx="58">
                  <c:v>32260</c:v>
                </c:pt>
                <c:pt idx="59">
                  <c:v>39360</c:v>
                </c:pt>
                <c:pt idx="60">
                  <c:v>47900</c:v>
                </c:pt>
                <c:pt idx="61">
                  <c:v>58180</c:v>
                </c:pt>
                <c:pt idx="62">
                  <c:v>70620</c:v>
                </c:pt>
                <c:pt idx="63">
                  <c:v>85520</c:v>
                </c:pt>
                <c:pt idx="64" formatCode="0.00E+00">
                  <c:v>104400</c:v>
                </c:pt>
                <c:pt idx="65" formatCode="0.00E+00">
                  <c:v>126200</c:v>
                </c:pt>
                <c:pt idx="66" formatCode="0.00E+00">
                  <c:v>151200</c:v>
                </c:pt>
                <c:pt idx="67" formatCode="0.00E+00">
                  <c:v>184100</c:v>
                </c:pt>
                <c:pt idx="68" formatCode="0.00E+00">
                  <c:v>220700</c:v>
                </c:pt>
                <c:pt idx="69" formatCode="0.00E+00">
                  <c:v>264900</c:v>
                </c:pt>
                <c:pt idx="70" formatCode="0.00E+00">
                  <c:v>318500</c:v>
                </c:pt>
                <c:pt idx="71" formatCode="0.00E+00">
                  <c:v>384600</c:v>
                </c:pt>
                <c:pt idx="72" formatCode="0.00E+00">
                  <c:v>460100</c:v>
                </c:pt>
                <c:pt idx="73" formatCode="0.00E+00">
                  <c:v>552800</c:v>
                </c:pt>
                <c:pt idx="74" formatCode="0.00E+00">
                  <c:v>662200</c:v>
                </c:pt>
                <c:pt idx="75" formatCode="0.00E+00">
                  <c:v>782800</c:v>
                </c:pt>
                <c:pt idx="76">
                  <c:v>75.510000000000005</c:v>
                </c:pt>
                <c:pt idx="77">
                  <c:v>94.87</c:v>
                </c:pt>
                <c:pt idx="78">
                  <c:v>119.2</c:v>
                </c:pt>
                <c:pt idx="79">
                  <c:v>149.4</c:v>
                </c:pt>
                <c:pt idx="80">
                  <c:v>188</c:v>
                </c:pt>
                <c:pt idx="81">
                  <c:v>235.5</c:v>
                </c:pt>
                <c:pt idx="82">
                  <c:v>294.2</c:v>
                </c:pt>
                <c:pt idx="83">
                  <c:v>367.3</c:v>
                </c:pt>
                <c:pt idx="84">
                  <c:v>460</c:v>
                </c:pt>
                <c:pt idx="85">
                  <c:v>579</c:v>
                </c:pt>
                <c:pt idx="86">
                  <c:v>723.2</c:v>
                </c:pt>
                <c:pt idx="87">
                  <c:v>890.4</c:v>
                </c:pt>
                <c:pt idx="88">
                  <c:v>1124</c:v>
                </c:pt>
                <c:pt idx="89">
                  <c:v>1393</c:v>
                </c:pt>
                <c:pt idx="90">
                  <c:v>1752</c:v>
                </c:pt>
                <c:pt idx="91">
                  <c:v>2177</c:v>
                </c:pt>
                <c:pt idx="92">
                  <c:v>2731</c:v>
                </c:pt>
                <c:pt idx="93">
                  <c:v>3386</c:v>
                </c:pt>
                <c:pt idx="94">
                  <c:v>4119</c:v>
                </c:pt>
                <c:pt idx="95">
                  <c:v>5159</c:v>
                </c:pt>
                <c:pt idx="96">
                  <c:v>6373</c:v>
                </c:pt>
                <c:pt idx="97">
                  <c:v>7846</c:v>
                </c:pt>
                <c:pt idx="98">
                  <c:v>9747</c:v>
                </c:pt>
                <c:pt idx="99">
                  <c:v>11960</c:v>
                </c:pt>
                <c:pt idx="100">
                  <c:v>14700</c:v>
                </c:pt>
                <c:pt idx="101">
                  <c:v>18150</c:v>
                </c:pt>
                <c:pt idx="102">
                  <c:v>22430</c:v>
                </c:pt>
                <c:pt idx="103">
                  <c:v>27050</c:v>
                </c:pt>
                <c:pt idx="104">
                  <c:v>33390</c:v>
                </c:pt>
                <c:pt idx="105">
                  <c:v>40880</c:v>
                </c:pt>
                <c:pt idx="106">
                  <c:v>49930</c:v>
                </c:pt>
                <c:pt idx="107">
                  <c:v>60920</c:v>
                </c:pt>
                <c:pt idx="108">
                  <c:v>74280</c:v>
                </c:pt>
                <c:pt idx="109">
                  <c:v>90480</c:v>
                </c:pt>
                <c:pt idx="110" formatCode="0.00E+00">
                  <c:v>110000</c:v>
                </c:pt>
                <c:pt idx="111" formatCode="0.00E+00">
                  <c:v>133800</c:v>
                </c:pt>
                <c:pt idx="112" formatCode="0.00E+00">
                  <c:v>162500</c:v>
                </c:pt>
                <c:pt idx="113" formatCode="0.00E+00">
                  <c:v>196700</c:v>
                </c:pt>
                <c:pt idx="114">
                  <c:v>16.29</c:v>
                </c:pt>
                <c:pt idx="115">
                  <c:v>20.8</c:v>
                </c:pt>
                <c:pt idx="116">
                  <c:v>26.14</c:v>
                </c:pt>
                <c:pt idx="117">
                  <c:v>32.869999999999997</c:v>
                </c:pt>
                <c:pt idx="118">
                  <c:v>41.51</c:v>
                </c:pt>
                <c:pt idx="119">
                  <c:v>52.17</c:v>
                </c:pt>
                <c:pt idx="120">
                  <c:v>64.97</c:v>
                </c:pt>
                <c:pt idx="121">
                  <c:v>81.13</c:v>
                </c:pt>
                <c:pt idx="122">
                  <c:v>102.1</c:v>
                </c:pt>
                <c:pt idx="123">
                  <c:v>129.6</c:v>
                </c:pt>
                <c:pt idx="124">
                  <c:v>161.9</c:v>
                </c:pt>
                <c:pt idx="125">
                  <c:v>197.1</c:v>
                </c:pt>
                <c:pt idx="126">
                  <c:v>250.9</c:v>
                </c:pt>
                <c:pt idx="127">
                  <c:v>313.60000000000002</c:v>
                </c:pt>
                <c:pt idx="128">
                  <c:v>402.5</c:v>
                </c:pt>
                <c:pt idx="129">
                  <c:v>498.6</c:v>
                </c:pt>
                <c:pt idx="130">
                  <c:v>639</c:v>
                </c:pt>
                <c:pt idx="131">
                  <c:v>801</c:v>
                </c:pt>
                <c:pt idx="132">
                  <c:v>963.1</c:v>
                </c:pt>
                <c:pt idx="133">
                  <c:v>1224</c:v>
                </c:pt>
                <c:pt idx="134">
                  <c:v>1528</c:v>
                </c:pt>
                <c:pt idx="135">
                  <c:v>1898</c:v>
                </c:pt>
                <c:pt idx="136">
                  <c:v>2415</c:v>
                </c:pt>
                <c:pt idx="137">
                  <c:v>2931</c:v>
                </c:pt>
                <c:pt idx="138">
                  <c:v>3667</c:v>
                </c:pt>
                <c:pt idx="139">
                  <c:v>4567</c:v>
                </c:pt>
                <c:pt idx="140">
                  <c:v>5643</c:v>
                </c:pt>
                <c:pt idx="141">
                  <c:v>7021</c:v>
                </c:pt>
                <c:pt idx="142">
                  <c:v>8688</c:v>
                </c:pt>
                <c:pt idx="143">
                  <c:v>10730</c:v>
                </c:pt>
                <c:pt idx="144">
                  <c:v>13260</c:v>
                </c:pt>
                <c:pt idx="145">
                  <c:v>16340</c:v>
                </c:pt>
                <c:pt idx="146">
                  <c:v>20140</c:v>
                </c:pt>
                <c:pt idx="147">
                  <c:v>24740</c:v>
                </c:pt>
                <c:pt idx="148">
                  <c:v>30440</c:v>
                </c:pt>
                <c:pt idx="149">
                  <c:v>37380</c:v>
                </c:pt>
                <c:pt idx="150">
                  <c:v>45870</c:v>
                </c:pt>
                <c:pt idx="151">
                  <c:v>56170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421312"/>
        <c:axId val="219435392"/>
      </c:scatterChart>
      <c:valAx>
        <c:axId val="21942131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9435392"/>
        <c:crosses val="autoZero"/>
        <c:crossBetween val="midCat"/>
      </c:valAx>
      <c:valAx>
        <c:axId val="21943539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94213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P3A1_30_PAV!$P$1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</c:marker>
          <c:xVal>
            <c:numRef>
              <c:f>P3A1_30_PAV!$P$3:$P$155</c:f>
              <c:numCache>
                <c:formatCode>General</c:formatCode>
                <c:ptCount val="15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1E-3</c:v>
                </c:pt>
                <c:pt idx="39">
                  <c:v>1.2590000000000001E-3</c:v>
                </c:pt>
                <c:pt idx="40">
                  <c:v>1.585E-3</c:v>
                </c:pt>
                <c:pt idx="41">
                  <c:v>1.9949999999999998E-3</c:v>
                </c:pt>
                <c:pt idx="42">
                  <c:v>2.5120000000000003E-3</c:v>
                </c:pt>
                <c:pt idx="43">
                  <c:v>3.1620000000000003E-3</c:v>
                </c:pt>
                <c:pt idx="44">
                  <c:v>3.9810000000000002E-3</c:v>
                </c:pt>
                <c:pt idx="45">
                  <c:v>5.012E-3</c:v>
                </c:pt>
                <c:pt idx="46">
                  <c:v>6.3100000000000005E-3</c:v>
                </c:pt>
                <c:pt idx="47">
                  <c:v>7.9430000000000004E-3</c:v>
                </c:pt>
                <c:pt idx="48">
                  <c:v>1.0000000000000002E-2</c:v>
                </c:pt>
                <c:pt idx="49">
                  <c:v>1.2590000000000002E-2</c:v>
                </c:pt>
                <c:pt idx="50">
                  <c:v>1.585E-2</c:v>
                </c:pt>
                <c:pt idx="51">
                  <c:v>1.9950000000000002E-2</c:v>
                </c:pt>
                <c:pt idx="52">
                  <c:v>2.512E-2</c:v>
                </c:pt>
                <c:pt idx="53">
                  <c:v>3.1620000000000002E-2</c:v>
                </c:pt>
                <c:pt idx="54">
                  <c:v>3.9810000000000005E-2</c:v>
                </c:pt>
                <c:pt idx="55">
                  <c:v>5.0119999999999998E-2</c:v>
                </c:pt>
                <c:pt idx="56">
                  <c:v>6.3100000000000003E-2</c:v>
                </c:pt>
                <c:pt idx="57">
                  <c:v>7.9430000000000001E-2</c:v>
                </c:pt>
                <c:pt idx="58">
                  <c:v>0.1</c:v>
                </c:pt>
                <c:pt idx="59">
                  <c:v>0.12589999999999998</c:v>
                </c:pt>
                <c:pt idx="60">
                  <c:v>0.1585</c:v>
                </c:pt>
                <c:pt idx="61">
                  <c:v>0.19950000000000001</c:v>
                </c:pt>
                <c:pt idx="62">
                  <c:v>0.25120000000000003</c:v>
                </c:pt>
                <c:pt idx="63">
                  <c:v>0.31620000000000004</c:v>
                </c:pt>
                <c:pt idx="64">
                  <c:v>0.39810000000000001</c:v>
                </c:pt>
                <c:pt idx="65">
                  <c:v>0.50119999999999998</c:v>
                </c:pt>
                <c:pt idx="66">
                  <c:v>0.63100000000000001</c:v>
                </c:pt>
                <c:pt idx="67">
                  <c:v>0.79430000000000001</c:v>
                </c:pt>
                <c:pt idx="68">
                  <c:v>1</c:v>
                </c:pt>
                <c:pt idx="69">
                  <c:v>1.2590000000000001</c:v>
                </c:pt>
                <c:pt idx="70">
                  <c:v>1.585</c:v>
                </c:pt>
                <c:pt idx="71">
                  <c:v>1.9950000000000001</c:v>
                </c:pt>
                <c:pt idx="72">
                  <c:v>2.5120000000000005</c:v>
                </c:pt>
                <c:pt idx="73">
                  <c:v>3.1620000000000004</c:v>
                </c:pt>
                <c:pt idx="74">
                  <c:v>3.9810000000000003</c:v>
                </c:pt>
                <c:pt idx="75">
                  <c:v>5</c:v>
                </c:pt>
                <c:pt idx="76">
                  <c:v>1.4000000000000001E-4</c:v>
                </c:pt>
                <c:pt idx="77">
                  <c:v>1.7626000000000002E-4</c:v>
                </c:pt>
                <c:pt idx="78">
                  <c:v>2.219E-4</c:v>
                </c:pt>
                <c:pt idx="79">
                  <c:v>2.7930000000000001E-4</c:v>
                </c:pt>
                <c:pt idx="80">
                  <c:v>3.5167999999999999E-4</c:v>
                </c:pt>
                <c:pt idx="81">
                  <c:v>4.4268000000000004E-4</c:v>
                </c:pt>
                <c:pt idx="82">
                  <c:v>5.5734000000000003E-4</c:v>
                </c:pt>
                <c:pt idx="83">
                  <c:v>7.0167999999999999E-4</c:v>
                </c:pt>
                <c:pt idx="84">
                  <c:v>8.8340000000000011E-4</c:v>
                </c:pt>
                <c:pt idx="85">
                  <c:v>1.11202E-3</c:v>
                </c:pt>
                <c:pt idx="86">
                  <c:v>1.4000000000000002E-3</c:v>
                </c:pt>
                <c:pt idx="87">
                  <c:v>1.7626000000000002E-3</c:v>
                </c:pt>
                <c:pt idx="88">
                  <c:v>2.2190000000000001E-3</c:v>
                </c:pt>
                <c:pt idx="89">
                  <c:v>2.7930000000000003E-3</c:v>
                </c:pt>
                <c:pt idx="90">
                  <c:v>3.5167999999999996E-3</c:v>
                </c:pt>
                <c:pt idx="91">
                  <c:v>4.4267999999999998E-3</c:v>
                </c:pt>
                <c:pt idx="92">
                  <c:v>5.5734000000000001E-3</c:v>
                </c:pt>
                <c:pt idx="93">
                  <c:v>7.0168000000000001E-3</c:v>
                </c:pt>
                <c:pt idx="94">
                  <c:v>8.8339999999999998E-3</c:v>
                </c:pt>
                <c:pt idx="95">
                  <c:v>1.11202E-2</c:v>
                </c:pt>
                <c:pt idx="96">
                  <c:v>1.4E-2</c:v>
                </c:pt>
                <c:pt idx="97">
                  <c:v>1.7625999999999999E-2</c:v>
                </c:pt>
                <c:pt idx="98">
                  <c:v>2.2190000000000001E-2</c:v>
                </c:pt>
                <c:pt idx="99">
                  <c:v>2.7930000000000003E-2</c:v>
                </c:pt>
                <c:pt idx="100">
                  <c:v>3.5167999999999998E-2</c:v>
                </c:pt>
                <c:pt idx="101">
                  <c:v>4.4268000000000002E-2</c:v>
                </c:pt>
                <c:pt idx="102">
                  <c:v>5.5733999999999999E-2</c:v>
                </c:pt>
                <c:pt idx="103">
                  <c:v>7.0167999999999994E-2</c:v>
                </c:pt>
                <c:pt idx="104">
                  <c:v>8.8340000000000002E-2</c:v>
                </c:pt>
                <c:pt idx="105">
                  <c:v>0.111202</c:v>
                </c:pt>
                <c:pt idx="106">
                  <c:v>0.14000000000000001</c:v>
                </c:pt>
                <c:pt idx="107">
                  <c:v>0.17626</c:v>
                </c:pt>
                <c:pt idx="108">
                  <c:v>0.22189999999999999</c:v>
                </c:pt>
                <c:pt idx="109">
                  <c:v>0.27929999999999999</c:v>
                </c:pt>
                <c:pt idx="110">
                  <c:v>0.35168000000000005</c:v>
                </c:pt>
                <c:pt idx="111">
                  <c:v>0.44268000000000002</c:v>
                </c:pt>
                <c:pt idx="112">
                  <c:v>0.55734000000000006</c:v>
                </c:pt>
                <c:pt idx="113">
                  <c:v>0.70000000000000007</c:v>
                </c:pt>
                <c:pt idx="114">
                  <c:v>2.5000000000000001E-5</c:v>
                </c:pt>
                <c:pt idx="115">
                  <c:v>3.1474999999999999E-5</c:v>
                </c:pt>
                <c:pt idx="116">
                  <c:v>3.9625000000000001E-5</c:v>
                </c:pt>
                <c:pt idx="117">
                  <c:v>4.9874999999999999E-5</c:v>
                </c:pt>
                <c:pt idx="118">
                  <c:v>6.2799999999999995E-5</c:v>
                </c:pt>
                <c:pt idx="119">
                  <c:v>7.9050000000000011E-5</c:v>
                </c:pt>
                <c:pt idx="120">
                  <c:v>9.9524999999999993E-5</c:v>
                </c:pt>
                <c:pt idx="121">
                  <c:v>1.2530000000000001E-4</c:v>
                </c:pt>
                <c:pt idx="122">
                  <c:v>1.5775000000000001E-4</c:v>
                </c:pt>
                <c:pt idx="123">
                  <c:v>1.9857500000000002E-4</c:v>
                </c:pt>
                <c:pt idx="124">
                  <c:v>2.5000000000000001E-4</c:v>
                </c:pt>
                <c:pt idx="125">
                  <c:v>3.1475000000000003E-4</c:v>
                </c:pt>
                <c:pt idx="126">
                  <c:v>3.9625000000000001E-4</c:v>
                </c:pt>
                <c:pt idx="127">
                  <c:v>4.9875000000000006E-4</c:v>
                </c:pt>
                <c:pt idx="128">
                  <c:v>6.2799999999999998E-4</c:v>
                </c:pt>
                <c:pt idx="129">
                  <c:v>7.9049999999999997E-4</c:v>
                </c:pt>
                <c:pt idx="130">
                  <c:v>9.9525000000000004E-4</c:v>
                </c:pt>
                <c:pt idx="131">
                  <c:v>1.253E-3</c:v>
                </c:pt>
                <c:pt idx="132">
                  <c:v>1.5775000000000001E-3</c:v>
                </c:pt>
                <c:pt idx="133">
                  <c:v>1.9857500000000001E-3</c:v>
                </c:pt>
                <c:pt idx="134">
                  <c:v>2.5000000000000001E-3</c:v>
                </c:pt>
                <c:pt idx="135">
                  <c:v>3.1474999999999997E-3</c:v>
                </c:pt>
                <c:pt idx="136">
                  <c:v>3.9624999999999999E-3</c:v>
                </c:pt>
                <c:pt idx="137">
                  <c:v>4.9875000000000006E-3</c:v>
                </c:pt>
                <c:pt idx="138">
                  <c:v>6.28E-3</c:v>
                </c:pt>
                <c:pt idx="139">
                  <c:v>7.9050000000000006E-3</c:v>
                </c:pt>
                <c:pt idx="140">
                  <c:v>9.9524999999999995E-3</c:v>
                </c:pt>
                <c:pt idx="141">
                  <c:v>1.2529999999999999E-2</c:v>
                </c:pt>
                <c:pt idx="142">
                  <c:v>1.5775000000000001E-2</c:v>
                </c:pt>
                <c:pt idx="143">
                  <c:v>1.98575E-2</c:v>
                </c:pt>
                <c:pt idx="144">
                  <c:v>2.5000000000000001E-2</c:v>
                </c:pt>
                <c:pt idx="145">
                  <c:v>3.1475000000000003E-2</c:v>
                </c:pt>
                <c:pt idx="146">
                  <c:v>3.9625E-2</c:v>
                </c:pt>
                <c:pt idx="147">
                  <c:v>4.9875000000000003E-2</c:v>
                </c:pt>
                <c:pt idx="148">
                  <c:v>6.2800000000000009E-2</c:v>
                </c:pt>
                <c:pt idx="149">
                  <c:v>7.9050000000000009E-2</c:v>
                </c:pt>
                <c:pt idx="150">
                  <c:v>9.9525000000000002E-2</c:v>
                </c:pt>
                <c:pt idx="151">
                  <c:v>0.125</c:v>
                </c:pt>
              </c:numCache>
            </c:numRef>
          </c:xVal>
          <c:yVal>
            <c:numRef>
              <c:f>P3A1_30_PAV!$C$3:$C$155</c:f>
              <c:numCache>
                <c:formatCode>General</c:formatCode>
                <c:ptCount val="153"/>
                <c:pt idx="0">
                  <c:v>23150</c:v>
                </c:pt>
                <c:pt idx="1">
                  <c:v>28060</c:v>
                </c:pt>
                <c:pt idx="2">
                  <c:v>33990</c:v>
                </c:pt>
                <c:pt idx="3">
                  <c:v>41050</c:v>
                </c:pt>
                <c:pt idx="4">
                  <c:v>49300</c:v>
                </c:pt>
                <c:pt idx="5">
                  <c:v>59110</c:v>
                </c:pt>
                <c:pt idx="6">
                  <c:v>70640</c:v>
                </c:pt>
                <c:pt idx="7">
                  <c:v>84240</c:v>
                </c:pt>
                <c:pt idx="8" formatCode="0.00E+00">
                  <c:v>100400</c:v>
                </c:pt>
                <c:pt idx="9" formatCode="0.00E+00">
                  <c:v>119900</c:v>
                </c:pt>
                <c:pt idx="10" formatCode="0.00E+00">
                  <c:v>142100</c:v>
                </c:pt>
                <c:pt idx="11" formatCode="0.00E+00">
                  <c:v>167300</c:v>
                </c:pt>
                <c:pt idx="12" formatCode="0.00E+00">
                  <c:v>199000</c:v>
                </c:pt>
                <c:pt idx="13" formatCode="0.00E+00">
                  <c:v>234700</c:v>
                </c:pt>
                <c:pt idx="14" formatCode="0.00E+00">
                  <c:v>277900</c:v>
                </c:pt>
                <c:pt idx="15" formatCode="0.00E+00">
                  <c:v>326800</c:v>
                </c:pt>
                <c:pt idx="16" formatCode="0.00E+00">
                  <c:v>386800</c:v>
                </c:pt>
                <c:pt idx="17" formatCode="0.00E+00">
                  <c:v>455300</c:v>
                </c:pt>
                <c:pt idx="18" formatCode="0.00E+00">
                  <c:v>530200</c:v>
                </c:pt>
                <c:pt idx="19" formatCode="0.00E+00">
                  <c:v>621100</c:v>
                </c:pt>
                <c:pt idx="20" formatCode="0.00E+00">
                  <c:v>727600</c:v>
                </c:pt>
                <c:pt idx="21" formatCode="0.00E+00">
                  <c:v>853700</c:v>
                </c:pt>
                <c:pt idx="22" formatCode="0.00E+00">
                  <c:v>1000000</c:v>
                </c:pt>
                <c:pt idx="23" formatCode="0.00E+00">
                  <c:v>1168000</c:v>
                </c:pt>
                <c:pt idx="24" formatCode="0.00E+00">
                  <c:v>1360000</c:v>
                </c:pt>
                <c:pt idx="25" formatCode="0.00E+00">
                  <c:v>1576000</c:v>
                </c:pt>
                <c:pt idx="26" formatCode="0.00E+00">
                  <c:v>1819000</c:v>
                </c:pt>
                <c:pt idx="27" formatCode="0.00E+00">
                  <c:v>2123000</c:v>
                </c:pt>
                <c:pt idx="28" formatCode="0.00E+00">
                  <c:v>2452000</c:v>
                </c:pt>
                <c:pt idx="29" formatCode="0.00E+00">
                  <c:v>2834000</c:v>
                </c:pt>
                <c:pt idx="30" formatCode="0.00E+00">
                  <c:v>3292000</c:v>
                </c:pt>
                <c:pt idx="31" formatCode="0.00E+00">
                  <c:v>3822000</c:v>
                </c:pt>
                <c:pt idx="32" formatCode="0.00E+00">
                  <c:v>4421000</c:v>
                </c:pt>
                <c:pt idx="33" formatCode="0.00E+00">
                  <c:v>5085000</c:v>
                </c:pt>
                <c:pt idx="34" formatCode="0.00E+00">
                  <c:v>5779000</c:v>
                </c:pt>
                <c:pt idx="35" formatCode="0.00E+00">
                  <c:v>6708000</c:v>
                </c:pt>
                <c:pt idx="36" formatCode="0.00E+00">
                  <c:v>7710000</c:v>
                </c:pt>
                <c:pt idx="37" formatCode="0.00E+00">
                  <c:v>7720000</c:v>
                </c:pt>
                <c:pt idx="38">
                  <c:v>2878</c:v>
                </c:pt>
                <c:pt idx="39">
                  <c:v>3560</c:v>
                </c:pt>
                <c:pt idx="40">
                  <c:v>4389</c:v>
                </c:pt>
                <c:pt idx="41">
                  <c:v>5416</c:v>
                </c:pt>
                <c:pt idx="42">
                  <c:v>6656</c:v>
                </c:pt>
                <c:pt idx="43">
                  <c:v>8153</c:v>
                </c:pt>
                <c:pt idx="44">
                  <c:v>9974</c:v>
                </c:pt>
                <c:pt idx="45">
                  <c:v>12160</c:v>
                </c:pt>
                <c:pt idx="46">
                  <c:v>14800</c:v>
                </c:pt>
                <c:pt idx="47">
                  <c:v>18070</c:v>
                </c:pt>
                <c:pt idx="48">
                  <c:v>21910</c:v>
                </c:pt>
                <c:pt idx="49">
                  <c:v>26340</c:v>
                </c:pt>
                <c:pt idx="50">
                  <c:v>31990</c:v>
                </c:pt>
                <c:pt idx="51">
                  <c:v>38470</c:v>
                </c:pt>
                <c:pt idx="52">
                  <c:v>46550</c:v>
                </c:pt>
                <c:pt idx="53">
                  <c:v>55840</c:v>
                </c:pt>
                <c:pt idx="54">
                  <c:v>67360</c:v>
                </c:pt>
                <c:pt idx="55">
                  <c:v>80550</c:v>
                </c:pt>
                <c:pt idx="56">
                  <c:v>95690</c:v>
                </c:pt>
                <c:pt idx="57" formatCode="0.00E+00">
                  <c:v>114600</c:v>
                </c:pt>
                <c:pt idx="58" formatCode="0.00E+00">
                  <c:v>136600</c:v>
                </c:pt>
                <c:pt idx="59" formatCode="0.00E+00">
                  <c:v>162800</c:v>
                </c:pt>
                <c:pt idx="60" formatCode="0.00E+00">
                  <c:v>194000</c:v>
                </c:pt>
                <c:pt idx="61" formatCode="0.00E+00">
                  <c:v>229800</c:v>
                </c:pt>
                <c:pt idx="62" formatCode="0.00E+00">
                  <c:v>272900</c:v>
                </c:pt>
                <c:pt idx="63" formatCode="0.00E+00">
                  <c:v>323000</c:v>
                </c:pt>
                <c:pt idx="64" formatCode="0.00E+00">
                  <c:v>382600</c:v>
                </c:pt>
                <c:pt idx="65" formatCode="0.00E+00">
                  <c:v>453100</c:v>
                </c:pt>
                <c:pt idx="66" formatCode="0.00E+00">
                  <c:v>532400</c:v>
                </c:pt>
                <c:pt idx="67" formatCode="0.00E+00">
                  <c:v>625900</c:v>
                </c:pt>
                <c:pt idx="68" formatCode="0.00E+00">
                  <c:v>742600</c:v>
                </c:pt>
                <c:pt idx="69" formatCode="0.00E+00">
                  <c:v>869800</c:v>
                </c:pt>
                <c:pt idx="70" formatCode="0.00E+00">
                  <c:v>1022000</c:v>
                </c:pt>
                <c:pt idx="71" formatCode="0.00E+00">
                  <c:v>1198000</c:v>
                </c:pt>
                <c:pt idx="72" formatCode="0.00E+00">
                  <c:v>1398000</c:v>
                </c:pt>
                <c:pt idx="73" formatCode="0.00E+00">
                  <c:v>1639000</c:v>
                </c:pt>
                <c:pt idx="74" formatCode="0.00E+00">
                  <c:v>1917000</c:v>
                </c:pt>
                <c:pt idx="75" formatCode="0.00E+00">
                  <c:v>2167000</c:v>
                </c:pt>
                <c:pt idx="76">
                  <c:v>407</c:v>
                </c:pt>
                <c:pt idx="77">
                  <c:v>510.2</c:v>
                </c:pt>
                <c:pt idx="78">
                  <c:v>638.4</c:v>
                </c:pt>
                <c:pt idx="79">
                  <c:v>798</c:v>
                </c:pt>
                <c:pt idx="80">
                  <c:v>995.5</c:v>
                </c:pt>
                <c:pt idx="81">
                  <c:v>1239</c:v>
                </c:pt>
                <c:pt idx="82">
                  <c:v>1541</c:v>
                </c:pt>
                <c:pt idx="83">
                  <c:v>1911</c:v>
                </c:pt>
                <c:pt idx="84">
                  <c:v>2372</c:v>
                </c:pt>
                <c:pt idx="85">
                  <c:v>2944</c:v>
                </c:pt>
                <c:pt idx="86">
                  <c:v>3637</c:v>
                </c:pt>
                <c:pt idx="87">
                  <c:v>4473</c:v>
                </c:pt>
                <c:pt idx="88">
                  <c:v>5535</c:v>
                </c:pt>
                <c:pt idx="89">
                  <c:v>6806</c:v>
                </c:pt>
                <c:pt idx="90">
                  <c:v>8379</c:v>
                </c:pt>
                <c:pt idx="91">
                  <c:v>10250</c:v>
                </c:pt>
                <c:pt idx="92">
                  <c:v>12580</c:v>
                </c:pt>
                <c:pt idx="93">
                  <c:v>15370</c:v>
                </c:pt>
                <c:pt idx="94">
                  <c:v>18610</c:v>
                </c:pt>
                <c:pt idx="95">
                  <c:v>22700</c:v>
                </c:pt>
                <c:pt idx="96">
                  <c:v>27520</c:v>
                </c:pt>
                <c:pt idx="97">
                  <c:v>33370</c:v>
                </c:pt>
                <c:pt idx="98">
                  <c:v>40320</c:v>
                </c:pt>
                <c:pt idx="99">
                  <c:v>48700</c:v>
                </c:pt>
                <c:pt idx="100">
                  <c:v>58800</c:v>
                </c:pt>
                <c:pt idx="101">
                  <c:v>70990</c:v>
                </c:pt>
                <c:pt idx="102">
                  <c:v>85410</c:v>
                </c:pt>
                <c:pt idx="103" formatCode="0.00E+00">
                  <c:v>102400</c:v>
                </c:pt>
                <c:pt idx="104" formatCode="0.00E+00">
                  <c:v>122500</c:v>
                </c:pt>
                <c:pt idx="105" formatCode="0.00E+00">
                  <c:v>146700</c:v>
                </c:pt>
                <c:pt idx="106" formatCode="0.00E+00">
                  <c:v>175200</c:v>
                </c:pt>
                <c:pt idx="107" formatCode="0.00E+00">
                  <c:v>209200</c:v>
                </c:pt>
                <c:pt idx="108" formatCode="0.00E+00">
                  <c:v>249800</c:v>
                </c:pt>
                <c:pt idx="109" formatCode="0.00E+00">
                  <c:v>297800</c:v>
                </c:pt>
                <c:pt idx="110" formatCode="0.00E+00">
                  <c:v>353700</c:v>
                </c:pt>
                <c:pt idx="111" formatCode="0.00E+00">
                  <c:v>421000</c:v>
                </c:pt>
                <c:pt idx="112" formatCode="0.00E+00">
                  <c:v>500500</c:v>
                </c:pt>
                <c:pt idx="113" formatCode="0.00E+00">
                  <c:v>588300</c:v>
                </c:pt>
                <c:pt idx="114">
                  <c:v>73</c:v>
                </c:pt>
                <c:pt idx="115">
                  <c:v>91.12</c:v>
                </c:pt>
                <c:pt idx="116">
                  <c:v>114.7</c:v>
                </c:pt>
                <c:pt idx="117">
                  <c:v>144.1</c:v>
                </c:pt>
                <c:pt idx="118">
                  <c:v>181.3</c:v>
                </c:pt>
                <c:pt idx="119">
                  <c:v>227</c:v>
                </c:pt>
                <c:pt idx="120">
                  <c:v>284.89999999999998</c:v>
                </c:pt>
                <c:pt idx="121">
                  <c:v>358.2</c:v>
                </c:pt>
                <c:pt idx="122">
                  <c:v>448.6</c:v>
                </c:pt>
                <c:pt idx="123">
                  <c:v>558.20000000000005</c:v>
                </c:pt>
                <c:pt idx="124">
                  <c:v>698.1</c:v>
                </c:pt>
                <c:pt idx="125">
                  <c:v>881.5</c:v>
                </c:pt>
                <c:pt idx="126">
                  <c:v>1091</c:v>
                </c:pt>
                <c:pt idx="127">
                  <c:v>1365</c:v>
                </c:pt>
                <c:pt idx="128">
                  <c:v>1686</c:v>
                </c:pt>
                <c:pt idx="129">
                  <c:v>2104</c:v>
                </c:pt>
                <c:pt idx="130">
                  <c:v>2581</c:v>
                </c:pt>
                <c:pt idx="131">
                  <c:v>3202</c:v>
                </c:pt>
                <c:pt idx="132">
                  <c:v>4026</c:v>
                </c:pt>
                <c:pt idx="133">
                  <c:v>4932</c:v>
                </c:pt>
                <c:pt idx="134">
                  <c:v>6092</c:v>
                </c:pt>
                <c:pt idx="135">
                  <c:v>7498</c:v>
                </c:pt>
                <c:pt idx="136">
                  <c:v>9196</c:v>
                </c:pt>
                <c:pt idx="137">
                  <c:v>11320</c:v>
                </c:pt>
                <c:pt idx="138">
                  <c:v>13850</c:v>
                </c:pt>
                <c:pt idx="139">
                  <c:v>16940</c:v>
                </c:pt>
                <c:pt idx="140">
                  <c:v>20560</c:v>
                </c:pt>
                <c:pt idx="141">
                  <c:v>25170</c:v>
                </c:pt>
                <c:pt idx="142">
                  <c:v>30570</c:v>
                </c:pt>
                <c:pt idx="143">
                  <c:v>37110</c:v>
                </c:pt>
                <c:pt idx="144">
                  <c:v>45100</c:v>
                </c:pt>
                <c:pt idx="145">
                  <c:v>54600</c:v>
                </c:pt>
                <c:pt idx="146">
                  <c:v>66030</c:v>
                </c:pt>
                <c:pt idx="147">
                  <c:v>79740</c:v>
                </c:pt>
                <c:pt idx="148">
                  <c:v>96140</c:v>
                </c:pt>
                <c:pt idx="149" formatCode="0.00E+00">
                  <c:v>115700</c:v>
                </c:pt>
                <c:pt idx="150" formatCode="0.00E+00">
                  <c:v>139300</c:v>
                </c:pt>
                <c:pt idx="151" formatCode="0.00E+00">
                  <c:v>166600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644288"/>
        <c:axId val="219645824"/>
      </c:scatterChart>
      <c:valAx>
        <c:axId val="21964428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9645824"/>
        <c:crosses val="autoZero"/>
        <c:crossBetween val="midCat"/>
      </c:valAx>
      <c:valAx>
        <c:axId val="219645824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96442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P3A2_30_PAV!$P$1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</c:marker>
          <c:xVal>
            <c:numRef>
              <c:f>P3A2_30_PAV!$P$3:$P$155</c:f>
              <c:numCache>
                <c:formatCode>General</c:formatCode>
                <c:ptCount val="15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1E-3</c:v>
                </c:pt>
                <c:pt idx="39">
                  <c:v>1.2590000000000001E-3</c:v>
                </c:pt>
                <c:pt idx="40">
                  <c:v>1.585E-3</c:v>
                </c:pt>
                <c:pt idx="41">
                  <c:v>1.9949999999999998E-3</c:v>
                </c:pt>
                <c:pt idx="42">
                  <c:v>2.5120000000000003E-3</c:v>
                </c:pt>
                <c:pt idx="43">
                  <c:v>3.1620000000000003E-3</c:v>
                </c:pt>
                <c:pt idx="44">
                  <c:v>3.9810000000000002E-3</c:v>
                </c:pt>
                <c:pt idx="45">
                  <c:v>5.012E-3</c:v>
                </c:pt>
                <c:pt idx="46">
                  <c:v>6.3100000000000005E-3</c:v>
                </c:pt>
                <c:pt idx="47">
                  <c:v>7.9430000000000004E-3</c:v>
                </c:pt>
                <c:pt idx="48">
                  <c:v>1.0000000000000002E-2</c:v>
                </c:pt>
                <c:pt idx="49">
                  <c:v>1.2590000000000002E-2</c:v>
                </c:pt>
                <c:pt idx="50">
                  <c:v>1.585E-2</c:v>
                </c:pt>
                <c:pt idx="51">
                  <c:v>1.9950000000000002E-2</c:v>
                </c:pt>
                <c:pt idx="52">
                  <c:v>2.512E-2</c:v>
                </c:pt>
                <c:pt idx="53">
                  <c:v>3.1620000000000002E-2</c:v>
                </c:pt>
                <c:pt idx="54">
                  <c:v>3.9810000000000005E-2</c:v>
                </c:pt>
                <c:pt idx="55">
                  <c:v>5.0119999999999998E-2</c:v>
                </c:pt>
                <c:pt idx="56">
                  <c:v>6.3100000000000003E-2</c:v>
                </c:pt>
                <c:pt idx="57">
                  <c:v>7.9430000000000001E-2</c:v>
                </c:pt>
                <c:pt idx="58">
                  <c:v>0.1</c:v>
                </c:pt>
                <c:pt idx="59">
                  <c:v>0.12589999999999998</c:v>
                </c:pt>
                <c:pt idx="60">
                  <c:v>0.1585</c:v>
                </c:pt>
                <c:pt idx="61">
                  <c:v>0.19950000000000001</c:v>
                </c:pt>
                <c:pt idx="62">
                  <c:v>0.25120000000000003</c:v>
                </c:pt>
                <c:pt idx="63">
                  <c:v>0.31620000000000004</c:v>
                </c:pt>
                <c:pt idx="64">
                  <c:v>0.39810000000000001</c:v>
                </c:pt>
                <c:pt idx="65">
                  <c:v>0.50119999999999998</c:v>
                </c:pt>
                <c:pt idx="66">
                  <c:v>0.63100000000000001</c:v>
                </c:pt>
                <c:pt idx="67">
                  <c:v>0.79430000000000001</c:v>
                </c:pt>
                <c:pt idx="68">
                  <c:v>1</c:v>
                </c:pt>
                <c:pt idx="69">
                  <c:v>1.2590000000000001</c:v>
                </c:pt>
                <c:pt idx="70">
                  <c:v>1.585</c:v>
                </c:pt>
                <c:pt idx="71">
                  <c:v>1.9950000000000001</c:v>
                </c:pt>
                <c:pt idx="72">
                  <c:v>2.5120000000000005</c:v>
                </c:pt>
                <c:pt idx="73">
                  <c:v>3.1620000000000004</c:v>
                </c:pt>
                <c:pt idx="74">
                  <c:v>3.9810000000000003</c:v>
                </c:pt>
                <c:pt idx="75">
                  <c:v>5</c:v>
                </c:pt>
                <c:pt idx="76">
                  <c:v>1.4000000000000001E-4</c:v>
                </c:pt>
                <c:pt idx="77">
                  <c:v>1.7626000000000002E-4</c:v>
                </c:pt>
                <c:pt idx="78">
                  <c:v>2.219E-4</c:v>
                </c:pt>
                <c:pt idx="79">
                  <c:v>2.7930000000000001E-4</c:v>
                </c:pt>
                <c:pt idx="80">
                  <c:v>3.5167999999999999E-4</c:v>
                </c:pt>
                <c:pt idx="81">
                  <c:v>4.4268000000000004E-4</c:v>
                </c:pt>
                <c:pt idx="82">
                  <c:v>5.5734000000000003E-4</c:v>
                </c:pt>
                <c:pt idx="83">
                  <c:v>7.0167999999999999E-4</c:v>
                </c:pt>
                <c:pt idx="84">
                  <c:v>8.8340000000000011E-4</c:v>
                </c:pt>
                <c:pt idx="85">
                  <c:v>1.11202E-3</c:v>
                </c:pt>
                <c:pt idx="86">
                  <c:v>1.4000000000000002E-3</c:v>
                </c:pt>
                <c:pt idx="87">
                  <c:v>1.7626000000000002E-3</c:v>
                </c:pt>
                <c:pt idx="88">
                  <c:v>2.2190000000000001E-3</c:v>
                </c:pt>
                <c:pt idx="89">
                  <c:v>2.7930000000000003E-3</c:v>
                </c:pt>
                <c:pt idx="90">
                  <c:v>3.5167999999999996E-3</c:v>
                </c:pt>
                <c:pt idx="91">
                  <c:v>4.4267999999999998E-3</c:v>
                </c:pt>
                <c:pt idx="92">
                  <c:v>5.5734000000000001E-3</c:v>
                </c:pt>
                <c:pt idx="93">
                  <c:v>7.0168000000000001E-3</c:v>
                </c:pt>
                <c:pt idx="94">
                  <c:v>8.8339999999999998E-3</c:v>
                </c:pt>
                <c:pt idx="95">
                  <c:v>1.11202E-2</c:v>
                </c:pt>
                <c:pt idx="96">
                  <c:v>1.4E-2</c:v>
                </c:pt>
                <c:pt idx="97">
                  <c:v>1.7625999999999999E-2</c:v>
                </c:pt>
                <c:pt idx="98">
                  <c:v>2.2190000000000001E-2</c:v>
                </c:pt>
                <c:pt idx="99">
                  <c:v>2.7930000000000003E-2</c:v>
                </c:pt>
                <c:pt idx="100">
                  <c:v>3.5167999999999998E-2</c:v>
                </c:pt>
                <c:pt idx="101">
                  <c:v>4.4268000000000002E-2</c:v>
                </c:pt>
                <c:pt idx="102">
                  <c:v>5.5733999999999999E-2</c:v>
                </c:pt>
                <c:pt idx="103">
                  <c:v>7.0167999999999994E-2</c:v>
                </c:pt>
                <c:pt idx="104">
                  <c:v>8.8340000000000002E-2</c:v>
                </c:pt>
                <c:pt idx="105">
                  <c:v>0.111202</c:v>
                </c:pt>
                <c:pt idx="106">
                  <c:v>0.14000000000000001</c:v>
                </c:pt>
                <c:pt idx="107">
                  <c:v>0.17626</c:v>
                </c:pt>
                <c:pt idx="108">
                  <c:v>0.22189999999999999</c:v>
                </c:pt>
                <c:pt idx="109">
                  <c:v>0.27929999999999999</c:v>
                </c:pt>
                <c:pt idx="110">
                  <c:v>0.35168000000000005</c:v>
                </c:pt>
                <c:pt idx="111">
                  <c:v>0.44268000000000002</c:v>
                </c:pt>
                <c:pt idx="112">
                  <c:v>0.55734000000000006</c:v>
                </c:pt>
                <c:pt idx="113">
                  <c:v>0.70000000000000007</c:v>
                </c:pt>
                <c:pt idx="114">
                  <c:v>2.5000000000000001E-5</c:v>
                </c:pt>
                <c:pt idx="115">
                  <c:v>3.1474999999999999E-5</c:v>
                </c:pt>
                <c:pt idx="116">
                  <c:v>3.9625000000000001E-5</c:v>
                </c:pt>
                <c:pt idx="117">
                  <c:v>4.9874999999999999E-5</c:v>
                </c:pt>
                <c:pt idx="118">
                  <c:v>6.2799999999999995E-5</c:v>
                </c:pt>
                <c:pt idx="119">
                  <c:v>7.9050000000000011E-5</c:v>
                </c:pt>
                <c:pt idx="120">
                  <c:v>9.9524999999999993E-5</c:v>
                </c:pt>
                <c:pt idx="121">
                  <c:v>1.2530000000000001E-4</c:v>
                </c:pt>
                <c:pt idx="122">
                  <c:v>1.5775000000000001E-4</c:v>
                </c:pt>
                <c:pt idx="123">
                  <c:v>1.9857500000000002E-4</c:v>
                </c:pt>
                <c:pt idx="124">
                  <c:v>2.5000000000000001E-4</c:v>
                </c:pt>
                <c:pt idx="125">
                  <c:v>3.1475000000000003E-4</c:v>
                </c:pt>
                <c:pt idx="126">
                  <c:v>3.9625000000000001E-4</c:v>
                </c:pt>
                <c:pt idx="127">
                  <c:v>4.9875000000000006E-4</c:v>
                </c:pt>
                <c:pt idx="128">
                  <c:v>6.2799999999999998E-4</c:v>
                </c:pt>
                <c:pt idx="129">
                  <c:v>7.9049999999999997E-4</c:v>
                </c:pt>
                <c:pt idx="130">
                  <c:v>9.9525000000000004E-4</c:v>
                </c:pt>
                <c:pt idx="131">
                  <c:v>1.253E-3</c:v>
                </c:pt>
                <c:pt idx="132">
                  <c:v>1.5775000000000001E-3</c:v>
                </c:pt>
                <c:pt idx="133">
                  <c:v>1.9857500000000001E-3</c:v>
                </c:pt>
                <c:pt idx="134">
                  <c:v>2.5000000000000001E-3</c:v>
                </c:pt>
                <c:pt idx="135">
                  <c:v>3.1474999999999997E-3</c:v>
                </c:pt>
                <c:pt idx="136">
                  <c:v>3.9624999999999999E-3</c:v>
                </c:pt>
                <c:pt idx="137">
                  <c:v>4.9875000000000006E-3</c:v>
                </c:pt>
                <c:pt idx="138">
                  <c:v>6.28E-3</c:v>
                </c:pt>
                <c:pt idx="139">
                  <c:v>7.9050000000000006E-3</c:v>
                </c:pt>
                <c:pt idx="140">
                  <c:v>9.9524999999999995E-3</c:v>
                </c:pt>
                <c:pt idx="141">
                  <c:v>1.2529999999999999E-2</c:v>
                </c:pt>
                <c:pt idx="142">
                  <c:v>1.5775000000000001E-2</c:v>
                </c:pt>
                <c:pt idx="143">
                  <c:v>1.98575E-2</c:v>
                </c:pt>
                <c:pt idx="144">
                  <c:v>2.5000000000000001E-2</c:v>
                </c:pt>
                <c:pt idx="145">
                  <c:v>3.1475000000000003E-2</c:v>
                </c:pt>
                <c:pt idx="146">
                  <c:v>3.9625E-2</c:v>
                </c:pt>
                <c:pt idx="147">
                  <c:v>4.9875000000000003E-2</c:v>
                </c:pt>
                <c:pt idx="148">
                  <c:v>6.2800000000000009E-2</c:v>
                </c:pt>
                <c:pt idx="149">
                  <c:v>7.9050000000000009E-2</c:v>
                </c:pt>
                <c:pt idx="150">
                  <c:v>9.9525000000000002E-2</c:v>
                </c:pt>
                <c:pt idx="151">
                  <c:v>0.125</c:v>
                </c:pt>
              </c:numCache>
            </c:numRef>
          </c:xVal>
          <c:yVal>
            <c:numRef>
              <c:f>P3A2_30_PAV!$C$3:$C$155</c:f>
              <c:numCache>
                <c:formatCode>General</c:formatCode>
                <c:ptCount val="153"/>
                <c:pt idx="0">
                  <c:v>18790</c:v>
                </c:pt>
                <c:pt idx="1">
                  <c:v>22450</c:v>
                </c:pt>
                <c:pt idx="2">
                  <c:v>27170</c:v>
                </c:pt>
                <c:pt idx="3">
                  <c:v>32720</c:v>
                </c:pt>
                <c:pt idx="4">
                  <c:v>39410</c:v>
                </c:pt>
                <c:pt idx="5">
                  <c:v>47460</c:v>
                </c:pt>
                <c:pt idx="6">
                  <c:v>57330</c:v>
                </c:pt>
                <c:pt idx="7">
                  <c:v>69320</c:v>
                </c:pt>
                <c:pt idx="8">
                  <c:v>83070</c:v>
                </c:pt>
                <c:pt idx="9">
                  <c:v>97860</c:v>
                </c:pt>
                <c:pt idx="10" formatCode="0.00E+00">
                  <c:v>116900</c:v>
                </c:pt>
                <c:pt idx="11" formatCode="0.00E+00">
                  <c:v>143600</c:v>
                </c:pt>
                <c:pt idx="12" formatCode="0.00E+00">
                  <c:v>166700</c:v>
                </c:pt>
                <c:pt idx="13" formatCode="0.00E+00">
                  <c:v>200500</c:v>
                </c:pt>
                <c:pt idx="14" formatCode="0.00E+00">
                  <c:v>232900</c:v>
                </c:pt>
                <c:pt idx="15" formatCode="0.00E+00">
                  <c:v>279200</c:v>
                </c:pt>
                <c:pt idx="16" formatCode="0.00E+00">
                  <c:v>319200</c:v>
                </c:pt>
                <c:pt idx="17" formatCode="0.00E+00">
                  <c:v>377800</c:v>
                </c:pt>
                <c:pt idx="18" formatCode="0.00E+00">
                  <c:v>463400</c:v>
                </c:pt>
                <c:pt idx="19" formatCode="0.00E+00">
                  <c:v>536000</c:v>
                </c:pt>
                <c:pt idx="20" formatCode="0.00E+00">
                  <c:v>632600</c:v>
                </c:pt>
                <c:pt idx="21" formatCode="0.00E+00">
                  <c:v>741100</c:v>
                </c:pt>
                <c:pt idx="22" formatCode="0.00E+00">
                  <c:v>844300</c:v>
                </c:pt>
                <c:pt idx="23" formatCode="0.00E+00">
                  <c:v>1001000</c:v>
                </c:pt>
                <c:pt idx="24" formatCode="0.00E+00">
                  <c:v>1151000</c:v>
                </c:pt>
                <c:pt idx="25" formatCode="0.00E+00">
                  <c:v>1369000</c:v>
                </c:pt>
                <c:pt idx="26" formatCode="0.00E+00">
                  <c:v>1590000</c:v>
                </c:pt>
                <c:pt idx="27" formatCode="0.00E+00">
                  <c:v>1855000</c:v>
                </c:pt>
                <c:pt idx="28" formatCode="0.00E+00">
                  <c:v>2152000</c:v>
                </c:pt>
                <c:pt idx="29" formatCode="0.00E+00">
                  <c:v>2496000</c:v>
                </c:pt>
                <c:pt idx="30" formatCode="0.00E+00">
                  <c:v>2891000</c:v>
                </c:pt>
                <c:pt idx="31" formatCode="0.00E+00">
                  <c:v>3347000</c:v>
                </c:pt>
                <c:pt idx="32" formatCode="0.00E+00">
                  <c:v>3866000</c:v>
                </c:pt>
                <c:pt idx="33" formatCode="0.00E+00">
                  <c:v>4456000</c:v>
                </c:pt>
                <c:pt idx="34" formatCode="0.00E+00">
                  <c:v>5104000</c:v>
                </c:pt>
                <c:pt idx="35" formatCode="0.00E+00">
                  <c:v>5851000</c:v>
                </c:pt>
                <c:pt idx="36" formatCode="0.00E+00">
                  <c:v>6768000</c:v>
                </c:pt>
                <c:pt idx="37" formatCode="0.00E+00">
                  <c:v>6998000</c:v>
                </c:pt>
                <c:pt idx="38">
                  <c:v>2296</c:v>
                </c:pt>
                <c:pt idx="39">
                  <c:v>2799</c:v>
                </c:pt>
                <c:pt idx="40">
                  <c:v>3449</c:v>
                </c:pt>
                <c:pt idx="41">
                  <c:v>4244</c:v>
                </c:pt>
                <c:pt idx="42">
                  <c:v>5224</c:v>
                </c:pt>
                <c:pt idx="43">
                  <c:v>6432</c:v>
                </c:pt>
                <c:pt idx="44">
                  <c:v>7936</c:v>
                </c:pt>
                <c:pt idx="45">
                  <c:v>9806</c:v>
                </c:pt>
                <c:pt idx="46">
                  <c:v>12010</c:v>
                </c:pt>
                <c:pt idx="47">
                  <c:v>14470</c:v>
                </c:pt>
                <c:pt idx="48">
                  <c:v>17640</c:v>
                </c:pt>
                <c:pt idx="49">
                  <c:v>22080</c:v>
                </c:pt>
                <c:pt idx="50">
                  <c:v>26270</c:v>
                </c:pt>
                <c:pt idx="51">
                  <c:v>32280</c:v>
                </c:pt>
                <c:pt idx="52">
                  <c:v>37970</c:v>
                </c:pt>
                <c:pt idx="53">
                  <c:v>46150</c:v>
                </c:pt>
                <c:pt idx="54">
                  <c:v>54720</c:v>
                </c:pt>
                <c:pt idx="55">
                  <c:v>65830</c:v>
                </c:pt>
                <c:pt idx="56">
                  <c:v>81680</c:v>
                </c:pt>
                <c:pt idx="57">
                  <c:v>96070</c:v>
                </c:pt>
                <c:pt idx="58" formatCode="0.00E+00">
                  <c:v>115200</c:v>
                </c:pt>
                <c:pt idx="59" formatCode="0.00E+00">
                  <c:v>138600</c:v>
                </c:pt>
                <c:pt idx="60" formatCode="0.00E+00">
                  <c:v>163300</c:v>
                </c:pt>
                <c:pt idx="61" formatCode="0.00E+00">
                  <c:v>198200</c:v>
                </c:pt>
                <c:pt idx="62" formatCode="0.00E+00">
                  <c:v>235800</c:v>
                </c:pt>
                <c:pt idx="63" formatCode="0.00E+00">
                  <c:v>270900</c:v>
                </c:pt>
                <c:pt idx="64" formatCode="0.00E+00">
                  <c:v>326300</c:v>
                </c:pt>
                <c:pt idx="65" formatCode="0.00E+00">
                  <c:v>386800</c:v>
                </c:pt>
                <c:pt idx="66" formatCode="0.00E+00">
                  <c:v>457600</c:v>
                </c:pt>
                <c:pt idx="67" formatCode="0.00E+00">
                  <c:v>541000</c:v>
                </c:pt>
                <c:pt idx="68" formatCode="0.00E+00">
                  <c:v>639100</c:v>
                </c:pt>
                <c:pt idx="69" formatCode="0.00E+00">
                  <c:v>753000</c:v>
                </c:pt>
                <c:pt idx="70" formatCode="0.00E+00">
                  <c:v>886600</c:v>
                </c:pt>
                <c:pt idx="71" formatCode="0.00E+00">
                  <c:v>1043000</c:v>
                </c:pt>
                <c:pt idx="72" formatCode="0.00E+00">
                  <c:v>1222000</c:v>
                </c:pt>
                <c:pt idx="73" formatCode="0.00E+00">
                  <c:v>1433000</c:v>
                </c:pt>
                <c:pt idx="74" formatCode="0.00E+00">
                  <c:v>1680000</c:v>
                </c:pt>
                <c:pt idx="75" formatCode="0.00E+00">
                  <c:v>1915000</c:v>
                </c:pt>
                <c:pt idx="76">
                  <c:v>331.4</c:v>
                </c:pt>
                <c:pt idx="77">
                  <c:v>413.1</c:v>
                </c:pt>
                <c:pt idx="78">
                  <c:v>515.70000000000005</c:v>
                </c:pt>
                <c:pt idx="79">
                  <c:v>643.1</c:v>
                </c:pt>
                <c:pt idx="80">
                  <c:v>802.3</c:v>
                </c:pt>
                <c:pt idx="81">
                  <c:v>1001</c:v>
                </c:pt>
                <c:pt idx="82">
                  <c:v>1251</c:v>
                </c:pt>
                <c:pt idx="83">
                  <c:v>1563</c:v>
                </c:pt>
                <c:pt idx="84">
                  <c:v>1943</c:v>
                </c:pt>
                <c:pt idx="85">
                  <c:v>2397</c:v>
                </c:pt>
                <c:pt idx="86">
                  <c:v>2969</c:v>
                </c:pt>
                <c:pt idx="87">
                  <c:v>3730</c:v>
                </c:pt>
                <c:pt idx="88">
                  <c:v>4561</c:v>
                </c:pt>
                <c:pt idx="89">
                  <c:v>5671</c:v>
                </c:pt>
                <c:pt idx="90">
                  <c:v>6899</c:v>
                </c:pt>
                <c:pt idx="91">
                  <c:v>8492</c:v>
                </c:pt>
                <c:pt idx="92">
                  <c:v>10340</c:v>
                </c:pt>
                <c:pt idx="93">
                  <c:v>12710</c:v>
                </c:pt>
                <c:pt idx="94">
                  <c:v>15630</c:v>
                </c:pt>
                <c:pt idx="95">
                  <c:v>19090</c:v>
                </c:pt>
                <c:pt idx="96">
                  <c:v>23240</c:v>
                </c:pt>
                <c:pt idx="97">
                  <c:v>28300</c:v>
                </c:pt>
                <c:pt idx="98">
                  <c:v>33900</c:v>
                </c:pt>
                <c:pt idx="99">
                  <c:v>41520</c:v>
                </c:pt>
                <c:pt idx="100">
                  <c:v>50280</c:v>
                </c:pt>
                <c:pt idx="101">
                  <c:v>59690</c:v>
                </c:pt>
                <c:pt idx="102">
                  <c:v>72220</c:v>
                </c:pt>
                <c:pt idx="103">
                  <c:v>87360</c:v>
                </c:pt>
                <c:pt idx="104" formatCode="0.00E+00">
                  <c:v>105200</c:v>
                </c:pt>
                <c:pt idx="105" formatCode="0.00E+00">
                  <c:v>126200</c:v>
                </c:pt>
                <c:pt idx="106" formatCode="0.00E+00">
                  <c:v>151300</c:v>
                </c:pt>
                <c:pt idx="107" formatCode="0.00E+00">
                  <c:v>181000</c:v>
                </c:pt>
                <c:pt idx="108" formatCode="0.00E+00">
                  <c:v>216500</c:v>
                </c:pt>
                <c:pt idx="109" formatCode="0.00E+00">
                  <c:v>258700</c:v>
                </c:pt>
                <c:pt idx="110" formatCode="0.00E+00">
                  <c:v>308600</c:v>
                </c:pt>
                <c:pt idx="111" formatCode="0.00E+00">
                  <c:v>367900</c:v>
                </c:pt>
                <c:pt idx="112" formatCode="0.00E+00">
                  <c:v>437900</c:v>
                </c:pt>
                <c:pt idx="113" formatCode="0.00E+00">
                  <c:v>517700</c:v>
                </c:pt>
                <c:pt idx="114">
                  <c:v>58.72</c:v>
                </c:pt>
                <c:pt idx="115">
                  <c:v>73.8</c:v>
                </c:pt>
                <c:pt idx="116">
                  <c:v>92.7</c:v>
                </c:pt>
                <c:pt idx="117">
                  <c:v>116.4</c:v>
                </c:pt>
                <c:pt idx="118">
                  <c:v>145.80000000000001</c:v>
                </c:pt>
                <c:pt idx="119">
                  <c:v>182.3</c:v>
                </c:pt>
                <c:pt idx="120">
                  <c:v>226.8</c:v>
                </c:pt>
                <c:pt idx="121">
                  <c:v>281.3</c:v>
                </c:pt>
                <c:pt idx="122">
                  <c:v>351.2</c:v>
                </c:pt>
                <c:pt idx="123">
                  <c:v>443.7</c:v>
                </c:pt>
                <c:pt idx="124">
                  <c:v>551.79999999999995</c:v>
                </c:pt>
                <c:pt idx="125">
                  <c:v>673.5</c:v>
                </c:pt>
                <c:pt idx="126">
                  <c:v>854.3</c:v>
                </c:pt>
                <c:pt idx="127">
                  <c:v>1054</c:v>
                </c:pt>
                <c:pt idx="128">
                  <c:v>1335</c:v>
                </c:pt>
                <c:pt idx="129">
                  <c:v>1645</c:v>
                </c:pt>
                <c:pt idx="130">
                  <c:v>2079</c:v>
                </c:pt>
                <c:pt idx="131">
                  <c:v>2579</c:v>
                </c:pt>
                <c:pt idx="132">
                  <c:v>3096</c:v>
                </c:pt>
                <c:pt idx="133">
                  <c:v>3881</c:v>
                </c:pt>
                <c:pt idx="134">
                  <c:v>4805</c:v>
                </c:pt>
                <c:pt idx="135">
                  <c:v>5910</c:v>
                </c:pt>
                <c:pt idx="136">
                  <c:v>7334</c:v>
                </c:pt>
                <c:pt idx="137">
                  <c:v>8878</c:v>
                </c:pt>
                <c:pt idx="138">
                  <c:v>10930</c:v>
                </c:pt>
                <c:pt idx="139">
                  <c:v>13610</c:v>
                </c:pt>
                <c:pt idx="140">
                  <c:v>16270</c:v>
                </c:pt>
                <c:pt idx="141">
                  <c:v>20050</c:v>
                </c:pt>
                <c:pt idx="142">
                  <c:v>24630</c:v>
                </c:pt>
                <c:pt idx="143">
                  <c:v>29940</c:v>
                </c:pt>
                <c:pt idx="144">
                  <c:v>36390</c:v>
                </c:pt>
                <c:pt idx="145">
                  <c:v>44180</c:v>
                </c:pt>
                <c:pt idx="146">
                  <c:v>53540</c:v>
                </c:pt>
                <c:pt idx="147">
                  <c:v>64830</c:v>
                </c:pt>
                <c:pt idx="148">
                  <c:v>78440</c:v>
                </c:pt>
                <c:pt idx="149">
                  <c:v>94810</c:v>
                </c:pt>
                <c:pt idx="150" formatCode="0.00E+00">
                  <c:v>114400</c:v>
                </c:pt>
                <c:pt idx="151" formatCode="0.00E+00">
                  <c:v>137800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666688"/>
        <c:axId val="219680768"/>
      </c:scatterChart>
      <c:valAx>
        <c:axId val="21966668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9680768"/>
        <c:crosses val="autoZero"/>
        <c:crossBetween val="midCat"/>
      </c:valAx>
      <c:valAx>
        <c:axId val="219680768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96666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Comparison</a:t>
            </a:r>
            <a:r>
              <a:rPr lang="en-GB" baseline="0"/>
              <a:t> of rejuvenated bitumen after PAV ageing</a:t>
            </a:r>
          </a:p>
          <a:p>
            <a:pPr>
              <a:defRPr/>
            </a:pPr>
            <a:r>
              <a:rPr lang="en-GB" baseline="0"/>
              <a:t>@2.1MPa, 85C, 7days</a:t>
            </a:r>
            <a:endParaRPr lang="en-GB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4048803424891493"/>
          <c:y val="0.11970291975362271"/>
          <c:w val="0.76069479293423559"/>
          <c:h val="0.74485325340225572"/>
        </c:manualLayout>
      </c:layout>
      <c:scatterChart>
        <c:scatterStyle val="smoothMarker"/>
        <c:varyColors val="0"/>
        <c:ser>
          <c:idx val="4"/>
          <c:order val="0"/>
          <c:tx>
            <c:strRef>
              <c:f>LINE!$P$1</c:f>
              <c:strCache>
                <c:ptCount val="1"/>
                <c:pt idx="0">
                  <c:v>P3A1_30_PAV,|G*|</c:v>
                </c:pt>
              </c:strCache>
            </c:strRef>
          </c:tx>
          <c:spPr>
            <a:ln w="3810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LINE!$O$2:$O$154</c:f>
              <c:numCache>
                <c:formatCode>General</c:formatCode>
                <c:ptCount val="153"/>
                <c:pt idx="0">
                  <c:v>2.5000000000000001E-5</c:v>
                </c:pt>
                <c:pt idx="1">
                  <c:v>3.1474999999999999E-5</c:v>
                </c:pt>
                <c:pt idx="2">
                  <c:v>3.9625000000000001E-5</c:v>
                </c:pt>
                <c:pt idx="3">
                  <c:v>4.9874999999999999E-5</c:v>
                </c:pt>
                <c:pt idx="4">
                  <c:v>6.2799999999999995E-5</c:v>
                </c:pt>
                <c:pt idx="5">
                  <c:v>7.9050000000000011E-5</c:v>
                </c:pt>
                <c:pt idx="6">
                  <c:v>9.9524999999999993E-5</c:v>
                </c:pt>
                <c:pt idx="7">
                  <c:v>1.2530000000000001E-4</c:v>
                </c:pt>
                <c:pt idx="8">
                  <c:v>1.4000000000000001E-4</c:v>
                </c:pt>
                <c:pt idx="9">
                  <c:v>1.5775000000000001E-4</c:v>
                </c:pt>
                <c:pt idx="10">
                  <c:v>1.7626000000000002E-4</c:v>
                </c:pt>
                <c:pt idx="11">
                  <c:v>1.9857500000000002E-4</c:v>
                </c:pt>
                <c:pt idx="12">
                  <c:v>2.219E-4</c:v>
                </c:pt>
                <c:pt idx="13">
                  <c:v>2.5000000000000001E-4</c:v>
                </c:pt>
                <c:pt idx="14">
                  <c:v>2.7930000000000001E-4</c:v>
                </c:pt>
                <c:pt idx="15">
                  <c:v>3.1475000000000003E-4</c:v>
                </c:pt>
                <c:pt idx="16">
                  <c:v>3.5167999999999999E-4</c:v>
                </c:pt>
                <c:pt idx="17">
                  <c:v>3.9625000000000001E-4</c:v>
                </c:pt>
                <c:pt idx="18">
                  <c:v>4.4268000000000004E-4</c:v>
                </c:pt>
                <c:pt idx="19">
                  <c:v>4.9875000000000006E-4</c:v>
                </c:pt>
                <c:pt idx="20">
                  <c:v>5.5734000000000003E-4</c:v>
                </c:pt>
                <c:pt idx="21">
                  <c:v>6.2799999999999998E-4</c:v>
                </c:pt>
                <c:pt idx="22">
                  <c:v>7.0167999999999999E-4</c:v>
                </c:pt>
                <c:pt idx="23">
                  <c:v>7.9049999999999997E-4</c:v>
                </c:pt>
                <c:pt idx="24">
                  <c:v>8.8340000000000011E-4</c:v>
                </c:pt>
                <c:pt idx="25">
                  <c:v>9.9525000000000004E-4</c:v>
                </c:pt>
                <c:pt idx="26">
                  <c:v>1E-3</c:v>
                </c:pt>
                <c:pt idx="27">
                  <c:v>1.11202E-3</c:v>
                </c:pt>
                <c:pt idx="28">
                  <c:v>1.253E-3</c:v>
                </c:pt>
                <c:pt idx="29">
                  <c:v>1.2590000000000001E-3</c:v>
                </c:pt>
                <c:pt idx="30">
                  <c:v>1.4000000000000002E-3</c:v>
                </c:pt>
                <c:pt idx="31">
                  <c:v>1.5775000000000001E-3</c:v>
                </c:pt>
                <c:pt idx="32">
                  <c:v>1.585E-3</c:v>
                </c:pt>
                <c:pt idx="33">
                  <c:v>1.7626000000000002E-3</c:v>
                </c:pt>
                <c:pt idx="34">
                  <c:v>1.9857500000000001E-3</c:v>
                </c:pt>
                <c:pt idx="35">
                  <c:v>1.9949999999999998E-3</c:v>
                </c:pt>
                <c:pt idx="36">
                  <c:v>2.2190000000000001E-3</c:v>
                </c:pt>
                <c:pt idx="37">
                  <c:v>2.5000000000000001E-3</c:v>
                </c:pt>
                <c:pt idx="38">
                  <c:v>2.5120000000000003E-3</c:v>
                </c:pt>
                <c:pt idx="39">
                  <c:v>2.7930000000000003E-3</c:v>
                </c:pt>
                <c:pt idx="40">
                  <c:v>3.1474999999999997E-3</c:v>
                </c:pt>
                <c:pt idx="41">
                  <c:v>3.1620000000000003E-3</c:v>
                </c:pt>
                <c:pt idx="42">
                  <c:v>3.5167999999999996E-3</c:v>
                </c:pt>
                <c:pt idx="43">
                  <c:v>3.9624999999999999E-3</c:v>
                </c:pt>
                <c:pt idx="44">
                  <c:v>3.9810000000000002E-3</c:v>
                </c:pt>
                <c:pt idx="45">
                  <c:v>4.4267999999999998E-3</c:v>
                </c:pt>
                <c:pt idx="46">
                  <c:v>4.9875000000000006E-3</c:v>
                </c:pt>
                <c:pt idx="47">
                  <c:v>5.012E-3</c:v>
                </c:pt>
                <c:pt idx="48">
                  <c:v>5.5734000000000001E-3</c:v>
                </c:pt>
                <c:pt idx="49">
                  <c:v>6.28E-3</c:v>
                </c:pt>
                <c:pt idx="50">
                  <c:v>6.3100000000000005E-3</c:v>
                </c:pt>
                <c:pt idx="51">
                  <c:v>7.0168000000000001E-3</c:v>
                </c:pt>
                <c:pt idx="52">
                  <c:v>7.9050000000000006E-3</c:v>
                </c:pt>
                <c:pt idx="53">
                  <c:v>7.9430000000000004E-3</c:v>
                </c:pt>
                <c:pt idx="54">
                  <c:v>8.8339999999999998E-3</c:v>
                </c:pt>
                <c:pt idx="55">
                  <c:v>9.9524999999999995E-3</c:v>
                </c:pt>
                <c:pt idx="56">
                  <c:v>0.01</c:v>
                </c:pt>
                <c:pt idx="57">
                  <c:v>1.0000000000000002E-2</c:v>
                </c:pt>
                <c:pt idx="58">
                  <c:v>1.11202E-2</c:v>
                </c:pt>
                <c:pt idx="59">
                  <c:v>1.2529999999999999E-2</c:v>
                </c:pt>
                <c:pt idx="60">
                  <c:v>1.259E-2</c:v>
                </c:pt>
                <c:pt idx="61">
                  <c:v>1.2590000000000002E-2</c:v>
                </c:pt>
                <c:pt idx="62">
                  <c:v>1.4E-2</c:v>
                </c:pt>
                <c:pt idx="63">
                  <c:v>1.5775000000000001E-2</c:v>
                </c:pt>
                <c:pt idx="64">
                  <c:v>1.585E-2</c:v>
                </c:pt>
                <c:pt idx="65">
                  <c:v>1.585E-2</c:v>
                </c:pt>
                <c:pt idx="66">
                  <c:v>1.7625999999999999E-2</c:v>
                </c:pt>
                <c:pt idx="67">
                  <c:v>1.98575E-2</c:v>
                </c:pt>
                <c:pt idx="68">
                  <c:v>1.9949999999999999E-2</c:v>
                </c:pt>
                <c:pt idx="69">
                  <c:v>1.9950000000000002E-2</c:v>
                </c:pt>
                <c:pt idx="70">
                  <c:v>2.2190000000000001E-2</c:v>
                </c:pt>
                <c:pt idx="71">
                  <c:v>2.5000000000000001E-2</c:v>
                </c:pt>
                <c:pt idx="72">
                  <c:v>2.512E-2</c:v>
                </c:pt>
                <c:pt idx="73">
                  <c:v>2.512E-2</c:v>
                </c:pt>
                <c:pt idx="74">
                  <c:v>2.7930000000000003E-2</c:v>
                </c:pt>
                <c:pt idx="75">
                  <c:v>3.1475000000000003E-2</c:v>
                </c:pt>
                <c:pt idx="76">
                  <c:v>3.1620000000000002E-2</c:v>
                </c:pt>
                <c:pt idx="77">
                  <c:v>3.1620000000000002E-2</c:v>
                </c:pt>
                <c:pt idx="78">
                  <c:v>3.5167999999999998E-2</c:v>
                </c:pt>
                <c:pt idx="79">
                  <c:v>3.9625E-2</c:v>
                </c:pt>
                <c:pt idx="80">
                  <c:v>3.9809999999999998E-2</c:v>
                </c:pt>
                <c:pt idx="81">
                  <c:v>3.9810000000000005E-2</c:v>
                </c:pt>
                <c:pt idx="82">
                  <c:v>4.4268000000000002E-2</c:v>
                </c:pt>
                <c:pt idx="83">
                  <c:v>4.9875000000000003E-2</c:v>
                </c:pt>
                <c:pt idx="84">
                  <c:v>5.0119999999999998E-2</c:v>
                </c:pt>
                <c:pt idx="85">
                  <c:v>5.0119999999999998E-2</c:v>
                </c:pt>
                <c:pt idx="86">
                  <c:v>5.5733999999999999E-2</c:v>
                </c:pt>
                <c:pt idx="87">
                  <c:v>6.2800000000000009E-2</c:v>
                </c:pt>
                <c:pt idx="88">
                  <c:v>6.3100000000000003E-2</c:v>
                </c:pt>
                <c:pt idx="89">
                  <c:v>6.3100000000000003E-2</c:v>
                </c:pt>
                <c:pt idx="90">
                  <c:v>7.0167999999999994E-2</c:v>
                </c:pt>
                <c:pt idx="91">
                  <c:v>7.9050000000000009E-2</c:v>
                </c:pt>
                <c:pt idx="92">
                  <c:v>7.9430000000000001E-2</c:v>
                </c:pt>
                <c:pt idx="93">
                  <c:v>7.9430000000000001E-2</c:v>
                </c:pt>
                <c:pt idx="94">
                  <c:v>8.8340000000000002E-2</c:v>
                </c:pt>
                <c:pt idx="95">
                  <c:v>9.9525000000000002E-2</c:v>
                </c:pt>
                <c:pt idx="96">
                  <c:v>0.1</c:v>
                </c:pt>
                <c:pt idx="97">
                  <c:v>0.1</c:v>
                </c:pt>
                <c:pt idx="98">
                  <c:v>0.111202</c:v>
                </c:pt>
                <c:pt idx="99">
                  <c:v>0.125</c:v>
                </c:pt>
                <c:pt idx="100">
                  <c:v>0.12589999999999998</c:v>
                </c:pt>
                <c:pt idx="101">
                  <c:v>0.12590000000000001</c:v>
                </c:pt>
                <c:pt idx="102">
                  <c:v>0.14000000000000001</c:v>
                </c:pt>
                <c:pt idx="103">
                  <c:v>0.1585</c:v>
                </c:pt>
                <c:pt idx="104">
                  <c:v>0.1585</c:v>
                </c:pt>
                <c:pt idx="105">
                  <c:v>0.17626</c:v>
                </c:pt>
                <c:pt idx="106">
                  <c:v>0.19950000000000001</c:v>
                </c:pt>
                <c:pt idx="107">
                  <c:v>0.19950000000000001</c:v>
                </c:pt>
                <c:pt idx="108">
                  <c:v>0.22189999999999999</c:v>
                </c:pt>
                <c:pt idx="109">
                  <c:v>0.25119999999999998</c:v>
                </c:pt>
                <c:pt idx="110">
                  <c:v>0.25120000000000003</c:v>
                </c:pt>
                <c:pt idx="111">
                  <c:v>0.27929999999999999</c:v>
                </c:pt>
                <c:pt idx="112">
                  <c:v>0.31619999999999998</c:v>
                </c:pt>
                <c:pt idx="113">
                  <c:v>0.31620000000000004</c:v>
                </c:pt>
                <c:pt idx="114">
                  <c:v>0.35168000000000005</c:v>
                </c:pt>
                <c:pt idx="115">
                  <c:v>0.39810000000000001</c:v>
                </c:pt>
                <c:pt idx="116">
                  <c:v>0.39810000000000001</c:v>
                </c:pt>
                <c:pt idx="117">
                  <c:v>0.44268000000000002</c:v>
                </c:pt>
                <c:pt idx="118">
                  <c:v>0.50119999999999998</c:v>
                </c:pt>
                <c:pt idx="119">
                  <c:v>0.50119999999999998</c:v>
                </c:pt>
                <c:pt idx="120">
                  <c:v>0.55734000000000006</c:v>
                </c:pt>
                <c:pt idx="121">
                  <c:v>0.63100000000000001</c:v>
                </c:pt>
                <c:pt idx="122">
                  <c:v>0.63100000000000001</c:v>
                </c:pt>
                <c:pt idx="123">
                  <c:v>0.70000000000000007</c:v>
                </c:pt>
                <c:pt idx="124">
                  <c:v>0.79430000000000001</c:v>
                </c:pt>
                <c:pt idx="125">
                  <c:v>0.79430000000000001</c:v>
                </c:pt>
                <c:pt idx="126">
                  <c:v>1</c:v>
                </c:pt>
                <c:pt idx="127">
                  <c:v>1</c:v>
                </c:pt>
                <c:pt idx="128">
                  <c:v>1.2589999999999999</c:v>
                </c:pt>
                <c:pt idx="129">
                  <c:v>1.2590000000000001</c:v>
                </c:pt>
                <c:pt idx="130">
                  <c:v>1.585</c:v>
                </c:pt>
                <c:pt idx="131">
                  <c:v>1.585</c:v>
                </c:pt>
                <c:pt idx="132">
                  <c:v>1.9950000000000001</c:v>
                </c:pt>
                <c:pt idx="133">
                  <c:v>1.9950000000000001</c:v>
                </c:pt>
                <c:pt idx="134">
                  <c:v>2.512</c:v>
                </c:pt>
                <c:pt idx="135">
                  <c:v>2.5120000000000005</c:v>
                </c:pt>
                <c:pt idx="136">
                  <c:v>3.1619999999999999</c:v>
                </c:pt>
                <c:pt idx="137">
                  <c:v>3.1620000000000004</c:v>
                </c:pt>
                <c:pt idx="138">
                  <c:v>3.9809999999999999</c:v>
                </c:pt>
                <c:pt idx="139">
                  <c:v>3.9810000000000003</c:v>
                </c:pt>
                <c:pt idx="140">
                  <c:v>5</c:v>
                </c:pt>
                <c:pt idx="141">
                  <c:v>5.0119999999999996</c:v>
                </c:pt>
                <c:pt idx="142">
                  <c:v>6.31</c:v>
                </c:pt>
                <c:pt idx="143">
                  <c:v>7.9429999999999996</c:v>
                </c:pt>
                <c:pt idx="144">
                  <c:v>10</c:v>
                </c:pt>
                <c:pt idx="145">
                  <c:v>12.59</c:v>
                </c:pt>
                <c:pt idx="146">
                  <c:v>15.85</c:v>
                </c:pt>
                <c:pt idx="147">
                  <c:v>19.95</c:v>
                </c:pt>
                <c:pt idx="148">
                  <c:v>25.12</c:v>
                </c:pt>
                <c:pt idx="149">
                  <c:v>31.62</c:v>
                </c:pt>
                <c:pt idx="150">
                  <c:v>39.81</c:v>
                </c:pt>
                <c:pt idx="151">
                  <c:v>50</c:v>
                </c:pt>
              </c:numCache>
            </c:numRef>
          </c:xVal>
          <c:yVal>
            <c:numRef>
              <c:f>LINE!$P$2:$P$154</c:f>
              <c:numCache>
                <c:formatCode>General</c:formatCode>
                <c:ptCount val="153"/>
                <c:pt idx="0">
                  <c:v>73</c:v>
                </c:pt>
                <c:pt idx="1">
                  <c:v>91.12</c:v>
                </c:pt>
                <c:pt idx="2">
                  <c:v>114.7</c:v>
                </c:pt>
                <c:pt idx="3">
                  <c:v>144.1</c:v>
                </c:pt>
                <c:pt idx="4">
                  <c:v>181.3</c:v>
                </c:pt>
                <c:pt idx="5">
                  <c:v>227</c:v>
                </c:pt>
                <c:pt idx="6">
                  <c:v>284.89999999999998</c:v>
                </c:pt>
                <c:pt idx="7">
                  <c:v>358.2</c:v>
                </c:pt>
                <c:pt idx="8">
                  <c:v>407</c:v>
                </c:pt>
                <c:pt idx="9">
                  <c:v>448.6</c:v>
                </c:pt>
                <c:pt idx="10">
                  <c:v>510.2</c:v>
                </c:pt>
                <c:pt idx="11">
                  <c:v>558.20000000000005</c:v>
                </c:pt>
                <c:pt idx="12">
                  <c:v>638.4</c:v>
                </c:pt>
                <c:pt idx="13">
                  <c:v>698.1</c:v>
                </c:pt>
                <c:pt idx="14">
                  <c:v>798</c:v>
                </c:pt>
                <c:pt idx="15">
                  <c:v>881.5</c:v>
                </c:pt>
                <c:pt idx="16">
                  <c:v>995.5</c:v>
                </c:pt>
                <c:pt idx="17">
                  <c:v>1091</c:v>
                </c:pt>
                <c:pt idx="18">
                  <c:v>1239</c:v>
                </c:pt>
                <c:pt idx="19">
                  <c:v>1365</c:v>
                </c:pt>
                <c:pt idx="20">
                  <c:v>1541</c:v>
                </c:pt>
                <c:pt idx="21">
                  <c:v>1686</c:v>
                </c:pt>
                <c:pt idx="22">
                  <c:v>1911</c:v>
                </c:pt>
                <c:pt idx="23">
                  <c:v>2104</c:v>
                </c:pt>
                <c:pt idx="24">
                  <c:v>2372</c:v>
                </c:pt>
                <c:pt idx="25">
                  <c:v>2581</c:v>
                </c:pt>
                <c:pt idx="26">
                  <c:v>2878</c:v>
                </c:pt>
                <c:pt idx="27">
                  <c:v>2944</c:v>
                </c:pt>
                <c:pt idx="28">
                  <c:v>3202</c:v>
                </c:pt>
                <c:pt idx="29">
                  <c:v>3560</c:v>
                </c:pt>
                <c:pt idx="30">
                  <c:v>3637</c:v>
                </c:pt>
                <c:pt idx="31">
                  <c:v>4026</c:v>
                </c:pt>
                <c:pt idx="32">
                  <c:v>4389</c:v>
                </c:pt>
                <c:pt idx="33">
                  <c:v>4473</c:v>
                </c:pt>
                <c:pt idx="34">
                  <c:v>4932</c:v>
                </c:pt>
                <c:pt idx="35">
                  <c:v>5416</c:v>
                </c:pt>
                <c:pt idx="36">
                  <c:v>5535</c:v>
                </c:pt>
                <c:pt idx="37">
                  <c:v>6092</c:v>
                </c:pt>
                <c:pt idx="38">
                  <c:v>6656</c:v>
                </c:pt>
                <c:pt idx="39">
                  <c:v>6806</c:v>
                </c:pt>
                <c:pt idx="40">
                  <c:v>7498</c:v>
                </c:pt>
                <c:pt idx="41">
                  <c:v>8153</c:v>
                </c:pt>
                <c:pt idx="42">
                  <c:v>8379</c:v>
                </c:pt>
                <c:pt idx="43">
                  <c:v>9196</c:v>
                </c:pt>
                <c:pt idx="44">
                  <c:v>9974</c:v>
                </c:pt>
                <c:pt idx="45">
                  <c:v>10250</c:v>
                </c:pt>
                <c:pt idx="46">
                  <c:v>11320</c:v>
                </c:pt>
                <c:pt idx="47">
                  <c:v>12160</c:v>
                </c:pt>
                <c:pt idx="48">
                  <c:v>12580</c:v>
                </c:pt>
                <c:pt idx="49">
                  <c:v>13850</c:v>
                </c:pt>
                <c:pt idx="50">
                  <c:v>14800</c:v>
                </c:pt>
                <c:pt idx="51">
                  <c:v>15370</c:v>
                </c:pt>
                <c:pt idx="52">
                  <c:v>16940</c:v>
                </c:pt>
                <c:pt idx="53">
                  <c:v>18070</c:v>
                </c:pt>
                <c:pt idx="54">
                  <c:v>18610</c:v>
                </c:pt>
                <c:pt idx="55">
                  <c:v>20560</c:v>
                </c:pt>
                <c:pt idx="56">
                  <c:v>23150</c:v>
                </c:pt>
                <c:pt idx="57">
                  <c:v>21910</c:v>
                </c:pt>
                <c:pt idx="58">
                  <c:v>22700</c:v>
                </c:pt>
                <c:pt idx="59">
                  <c:v>25170</c:v>
                </c:pt>
                <c:pt idx="60">
                  <c:v>28060</c:v>
                </c:pt>
                <c:pt idx="61">
                  <c:v>26340</c:v>
                </c:pt>
                <c:pt idx="62">
                  <c:v>27520</c:v>
                </c:pt>
                <c:pt idx="63">
                  <c:v>30570</c:v>
                </c:pt>
                <c:pt idx="64">
                  <c:v>33990</c:v>
                </c:pt>
                <c:pt idx="65">
                  <c:v>31990</c:v>
                </c:pt>
                <c:pt idx="66">
                  <c:v>33370</c:v>
                </c:pt>
                <c:pt idx="67">
                  <c:v>37110</c:v>
                </c:pt>
                <c:pt idx="68">
                  <c:v>41050</c:v>
                </c:pt>
                <c:pt idx="69">
                  <c:v>38470</c:v>
                </c:pt>
                <c:pt idx="70">
                  <c:v>40320</c:v>
                </c:pt>
                <c:pt idx="71">
                  <c:v>45100</c:v>
                </c:pt>
                <c:pt idx="72">
                  <c:v>49300</c:v>
                </c:pt>
                <c:pt idx="73">
                  <c:v>46550</c:v>
                </c:pt>
                <c:pt idx="74">
                  <c:v>48700</c:v>
                </c:pt>
                <c:pt idx="75">
                  <c:v>54600</c:v>
                </c:pt>
                <c:pt idx="76">
                  <c:v>59110</c:v>
                </c:pt>
                <c:pt idx="77">
                  <c:v>55840</c:v>
                </c:pt>
                <c:pt idx="78">
                  <c:v>58800</c:v>
                </c:pt>
                <c:pt idx="79">
                  <c:v>66030</c:v>
                </c:pt>
                <c:pt idx="80">
                  <c:v>70640</c:v>
                </c:pt>
                <c:pt idx="81">
                  <c:v>67360</c:v>
                </c:pt>
                <c:pt idx="82">
                  <c:v>70990</c:v>
                </c:pt>
                <c:pt idx="83">
                  <c:v>79740</c:v>
                </c:pt>
                <c:pt idx="84">
                  <c:v>84240</c:v>
                </c:pt>
                <c:pt idx="85">
                  <c:v>80550</c:v>
                </c:pt>
                <c:pt idx="86">
                  <c:v>85410</c:v>
                </c:pt>
                <c:pt idx="87">
                  <c:v>96140</c:v>
                </c:pt>
                <c:pt idx="88">
                  <c:v>100400</c:v>
                </c:pt>
                <c:pt idx="89">
                  <c:v>95690</c:v>
                </c:pt>
                <c:pt idx="90">
                  <c:v>102400</c:v>
                </c:pt>
                <c:pt idx="91">
                  <c:v>115700</c:v>
                </c:pt>
                <c:pt idx="92">
                  <c:v>119900</c:v>
                </c:pt>
                <c:pt idx="93">
                  <c:v>114600</c:v>
                </c:pt>
                <c:pt idx="94">
                  <c:v>122500</c:v>
                </c:pt>
                <c:pt idx="95">
                  <c:v>139300</c:v>
                </c:pt>
                <c:pt idx="96">
                  <c:v>142100</c:v>
                </c:pt>
                <c:pt idx="97">
                  <c:v>136600</c:v>
                </c:pt>
                <c:pt idx="98">
                  <c:v>146700</c:v>
                </c:pt>
                <c:pt idx="99">
                  <c:v>166600</c:v>
                </c:pt>
                <c:pt idx="100">
                  <c:v>162800</c:v>
                </c:pt>
                <c:pt idx="101">
                  <c:v>167300</c:v>
                </c:pt>
                <c:pt idx="102">
                  <c:v>175200</c:v>
                </c:pt>
                <c:pt idx="103">
                  <c:v>199000</c:v>
                </c:pt>
                <c:pt idx="104">
                  <c:v>194000</c:v>
                </c:pt>
                <c:pt idx="105">
                  <c:v>209200</c:v>
                </c:pt>
                <c:pt idx="106">
                  <c:v>234700</c:v>
                </c:pt>
                <c:pt idx="107">
                  <c:v>229800</c:v>
                </c:pt>
                <c:pt idx="108">
                  <c:v>249800</c:v>
                </c:pt>
                <c:pt idx="109">
                  <c:v>277900</c:v>
                </c:pt>
                <c:pt idx="110">
                  <c:v>272900</c:v>
                </c:pt>
                <c:pt idx="111">
                  <c:v>297800</c:v>
                </c:pt>
                <c:pt idx="112">
                  <c:v>326800</c:v>
                </c:pt>
                <c:pt idx="113">
                  <c:v>323000</c:v>
                </c:pt>
                <c:pt idx="114">
                  <c:v>353700</c:v>
                </c:pt>
                <c:pt idx="115">
                  <c:v>386800</c:v>
                </c:pt>
                <c:pt idx="116">
                  <c:v>382600</c:v>
                </c:pt>
                <c:pt idx="117">
                  <c:v>421000</c:v>
                </c:pt>
                <c:pt idx="118">
                  <c:v>455300</c:v>
                </c:pt>
                <c:pt idx="119">
                  <c:v>453100</c:v>
                </c:pt>
                <c:pt idx="120">
                  <c:v>500500</c:v>
                </c:pt>
                <c:pt idx="121">
                  <c:v>530200</c:v>
                </c:pt>
                <c:pt idx="122">
                  <c:v>532400</c:v>
                </c:pt>
                <c:pt idx="123">
                  <c:v>588300</c:v>
                </c:pt>
                <c:pt idx="124">
                  <c:v>621100</c:v>
                </c:pt>
                <c:pt idx="125">
                  <c:v>625900</c:v>
                </c:pt>
                <c:pt idx="126">
                  <c:v>727600</c:v>
                </c:pt>
                <c:pt idx="127">
                  <c:v>742600</c:v>
                </c:pt>
                <c:pt idx="128">
                  <c:v>853700</c:v>
                </c:pt>
                <c:pt idx="129">
                  <c:v>869800</c:v>
                </c:pt>
                <c:pt idx="130">
                  <c:v>1000000</c:v>
                </c:pt>
                <c:pt idx="131">
                  <c:v>1022000</c:v>
                </c:pt>
                <c:pt idx="132">
                  <c:v>1168000</c:v>
                </c:pt>
                <c:pt idx="133">
                  <c:v>1198000</c:v>
                </c:pt>
                <c:pt idx="134">
                  <c:v>1360000</c:v>
                </c:pt>
                <c:pt idx="135">
                  <c:v>1398000</c:v>
                </c:pt>
                <c:pt idx="136">
                  <c:v>1576000</c:v>
                </c:pt>
                <c:pt idx="137">
                  <c:v>1639000</c:v>
                </c:pt>
                <c:pt idx="138">
                  <c:v>1819000</c:v>
                </c:pt>
                <c:pt idx="139">
                  <c:v>1917000</c:v>
                </c:pt>
                <c:pt idx="140">
                  <c:v>2167000</c:v>
                </c:pt>
                <c:pt idx="141">
                  <c:v>2123000</c:v>
                </c:pt>
                <c:pt idx="142">
                  <c:v>2452000</c:v>
                </c:pt>
                <c:pt idx="143">
                  <c:v>2834000</c:v>
                </c:pt>
                <c:pt idx="144">
                  <c:v>3292000</c:v>
                </c:pt>
                <c:pt idx="145">
                  <c:v>3822000</c:v>
                </c:pt>
                <c:pt idx="146">
                  <c:v>4421000</c:v>
                </c:pt>
                <c:pt idx="147">
                  <c:v>5085000</c:v>
                </c:pt>
                <c:pt idx="148">
                  <c:v>5779000</c:v>
                </c:pt>
                <c:pt idx="149">
                  <c:v>6708000</c:v>
                </c:pt>
                <c:pt idx="150">
                  <c:v>7710000</c:v>
                </c:pt>
                <c:pt idx="151">
                  <c:v>7720000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LINE!$J$1</c:f>
              <c:strCache>
                <c:ptCount val="1"/>
                <c:pt idx="0">
                  <c:v>P3A2_30_PAV,|G*|</c:v>
                </c:pt>
              </c:strCache>
            </c:strRef>
          </c:tx>
          <c:spPr>
            <a:ln w="38100"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LINE!$I$2:$I$154</c:f>
              <c:numCache>
                <c:formatCode>General</c:formatCode>
                <c:ptCount val="153"/>
                <c:pt idx="0">
                  <c:v>2.5000000000000001E-5</c:v>
                </c:pt>
                <c:pt idx="1">
                  <c:v>3.1474999999999999E-5</c:v>
                </c:pt>
                <c:pt idx="2">
                  <c:v>3.9625000000000001E-5</c:v>
                </c:pt>
                <c:pt idx="3">
                  <c:v>4.9874999999999999E-5</c:v>
                </c:pt>
                <c:pt idx="4">
                  <c:v>6.2799999999999995E-5</c:v>
                </c:pt>
                <c:pt idx="5">
                  <c:v>7.9050000000000011E-5</c:v>
                </c:pt>
                <c:pt idx="6">
                  <c:v>9.9524999999999993E-5</c:v>
                </c:pt>
                <c:pt idx="7">
                  <c:v>1.2530000000000001E-4</c:v>
                </c:pt>
                <c:pt idx="8">
                  <c:v>1.4000000000000001E-4</c:v>
                </c:pt>
                <c:pt idx="9">
                  <c:v>1.5775000000000001E-4</c:v>
                </c:pt>
                <c:pt idx="10">
                  <c:v>1.7626000000000002E-4</c:v>
                </c:pt>
                <c:pt idx="11">
                  <c:v>1.9857500000000002E-4</c:v>
                </c:pt>
                <c:pt idx="12">
                  <c:v>2.219E-4</c:v>
                </c:pt>
                <c:pt idx="13">
                  <c:v>2.5000000000000001E-4</c:v>
                </c:pt>
                <c:pt idx="14">
                  <c:v>2.7930000000000001E-4</c:v>
                </c:pt>
                <c:pt idx="15">
                  <c:v>3.1475000000000003E-4</c:v>
                </c:pt>
                <c:pt idx="16">
                  <c:v>3.5167999999999999E-4</c:v>
                </c:pt>
                <c:pt idx="17">
                  <c:v>3.9625000000000001E-4</c:v>
                </c:pt>
                <c:pt idx="18">
                  <c:v>4.4268000000000004E-4</c:v>
                </c:pt>
                <c:pt idx="19">
                  <c:v>4.9875000000000006E-4</c:v>
                </c:pt>
                <c:pt idx="20">
                  <c:v>5.5734000000000003E-4</c:v>
                </c:pt>
                <c:pt idx="21">
                  <c:v>6.2799999999999998E-4</c:v>
                </c:pt>
                <c:pt idx="22">
                  <c:v>7.0167999999999999E-4</c:v>
                </c:pt>
                <c:pt idx="23">
                  <c:v>7.9049999999999997E-4</c:v>
                </c:pt>
                <c:pt idx="24">
                  <c:v>8.8340000000000011E-4</c:v>
                </c:pt>
                <c:pt idx="25">
                  <c:v>9.9525000000000004E-4</c:v>
                </c:pt>
                <c:pt idx="26">
                  <c:v>1E-3</c:v>
                </c:pt>
                <c:pt idx="27">
                  <c:v>1.11202E-3</c:v>
                </c:pt>
                <c:pt idx="28">
                  <c:v>1.253E-3</c:v>
                </c:pt>
                <c:pt idx="29">
                  <c:v>1.2590000000000001E-3</c:v>
                </c:pt>
                <c:pt idx="30">
                  <c:v>1.4000000000000002E-3</c:v>
                </c:pt>
                <c:pt idx="31">
                  <c:v>1.5775000000000001E-3</c:v>
                </c:pt>
                <c:pt idx="32">
                  <c:v>1.585E-3</c:v>
                </c:pt>
                <c:pt idx="33">
                  <c:v>1.7626000000000002E-3</c:v>
                </c:pt>
                <c:pt idx="34">
                  <c:v>1.9857500000000001E-3</c:v>
                </c:pt>
                <c:pt idx="35">
                  <c:v>1.9949999999999998E-3</c:v>
                </c:pt>
                <c:pt idx="36">
                  <c:v>2.2190000000000001E-3</c:v>
                </c:pt>
                <c:pt idx="37">
                  <c:v>2.5000000000000001E-3</c:v>
                </c:pt>
                <c:pt idx="38">
                  <c:v>2.5120000000000003E-3</c:v>
                </c:pt>
                <c:pt idx="39">
                  <c:v>2.7930000000000003E-3</c:v>
                </c:pt>
                <c:pt idx="40">
                  <c:v>3.1474999999999997E-3</c:v>
                </c:pt>
                <c:pt idx="41">
                  <c:v>3.1620000000000003E-3</c:v>
                </c:pt>
                <c:pt idx="42">
                  <c:v>3.5167999999999996E-3</c:v>
                </c:pt>
                <c:pt idx="43">
                  <c:v>3.9624999999999999E-3</c:v>
                </c:pt>
                <c:pt idx="44">
                  <c:v>3.9810000000000002E-3</c:v>
                </c:pt>
                <c:pt idx="45">
                  <c:v>4.4267999999999998E-3</c:v>
                </c:pt>
                <c:pt idx="46">
                  <c:v>4.9875000000000006E-3</c:v>
                </c:pt>
                <c:pt idx="47">
                  <c:v>5.012E-3</c:v>
                </c:pt>
                <c:pt idx="48">
                  <c:v>5.5734000000000001E-3</c:v>
                </c:pt>
                <c:pt idx="49">
                  <c:v>6.28E-3</c:v>
                </c:pt>
                <c:pt idx="50">
                  <c:v>6.3100000000000005E-3</c:v>
                </c:pt>
                <c:pt idx="51">
                  <c:v>7.0168000000000001E-3</c:v>
                </c:pt>
                <c:pt idx="52">
                  <c:v>7.9050000000000006E-3</c:v>
                </c:pt>
                <c:pt idx="53">
                  <c:v>7.9430000000000004E-3</c:v>
                </c:pt>
                <c:pt idx="54">
                  <c:v>8.8339999999999998E-3</c:v>
                </c:pt>
                <c:pt idx="55">
                  <c:v>9.9524999999999995E-3</c:v>
                </c:pt>
                <c:pt idx="56">
                  <c:v>0.01</c:v>
                </c:pt>
                <c:pt idx="57">
                  <c:v>1.0000000000000002E-2</c:v>
                </c:pt>
                <c:pt idx="58">
                  <c:v>1.11202E-2</c:v>
                </c:pt>
                <c:pt idx="59">
                  <c:v>1.2529999999999999E-2</c:v>
                </c:pt>
                <c:pt idx="60">
                  <c:v>1.259E-2</c:v>
                </c:pt>
                <c:pt idx="61">
                  <c:v>1.2590000000000002E-2</c:v>
                </c:pt>
                <c:pt idx="62">
                  <c:v>1.4E-2</c:v>
                </c:pt>
                <c:pt idx="63">
                  <c:v>1.5775000000000001E-2</c:v>
                </c:pt>
                <c:pt idx="64">
                  <c:v>1.585E-2</c:v>
                </c:pt>
                <c:pt idx="65">
                  <c:v>1.585E-2</c:v>
                </c:pt>
                <c:pt idx="66">
                  <c:v>1.7625999999999999E-2</c:v>
                </c:pt>
                <c:pt idx="67">
                  <c:v>1.98575E-2</c:v>
                </c:pt>
                <c:pt idx="68">
                  <c:v>1.9949999999999999E-2</c:v>
                </c:pt>
                <c:pt idx="69">
                  <c:v>1.9950000000000002E-2</c:v>
                </c:pt>
                <c:pt idx="70">
                  <c:v>2.2190000000000001E-2</c:v>
                </c:pt>
                <c:pt idx="71">
                  <c:v>2.5000000000000001E-2</c:v>
                </c:pt>
                <c:pt idx="72">
                  <c:v>2.512E-2</c:v>
                </c:pt>
                <c:pt idx="73">
                  <c:v>2.512E-2</c:v>
                </c:pt>
                <c:pt idx="74">
                  <c:v>2.7930000000000003E-2</c:v>
                </c:pt>
                <c:pt idx="75">
                  <c:v>3.1475000000000003E-2</c:v>
                </c:pt>
                <c:pt idx="76">
                  <c:v>3.1620000000000002E-2</c:v>
                </c:pt>
                <c:pt idx="77">
                  <c:v>3.1620000000000002E-2</c:v>
                </c:pt>
                <c:pt idx="78">
                  <c:v>3.5167999999999998E-2</c:v>
                </c:pt>
                <c:pt idx="79">
                  <c:v>3.9625E-2</c:v>
                </c:pt>
                <c:pt idx="80">
                  <c:v>3.9809999999999998E-2</c:v>
                </c:pt>
                <c:pt idx="81">
                  <c:v>3.9810000000000005E-2</c:v>
                </c:pt>
                <c:pt idx="82">
                  <c:v>4.4268000000000002E-2</c:v>
                </c:pt>
                <c:pt idx="83">
                  <c:v>4.9875000000000003E-2</c:v>
                </c:pt>
                <c:pt idx="84">
                  <c:v>5.0119999999999998E-2</c:v>
                </c:pt>
                <c:pt idx="85">
                  <c:v>5.0119999999999998E-2</c:v>
                </c:pt>
                <c:pt idx="86">
                  <c:v>5.5733999999999999E-2</c:v>
                </c:pt>
                <c:pt idx="87">
                  <c:v>6.2800000000000009E-2</c:v>
                </c:pt>
                <c:pt idx="88">
                  <c:v>6.3100000000000003E-2</c:v>
                </c:pt>
                <c:pt idx="89">
                  <c:v>6.3100000000000003E-2</c:v>
                </c:pt>
                <c:pt idx="90">
                  <c:v>7.0167999999999994E-2</c:v>
                </c:pt>
                <c:pt idx="91">
                  <c:v>7.9050000000000009E-2</c:v>
                </c:pt>
                <c:pt idx="92">
                  <c:v>7.9430000000000001E-2</c:v>
                </c:pt>
                <c:pt idx="93">
                  <c:v>7.9430000000000001E-2</c:v>
                </c:pt>
                <c:pt idx="94">
                  <c:v>8.8340000000000002E-2</c:v>
                </c:pt>
                <c:pt idx="95">
                  <c:v>9.9525000000000002E-2</c:v>
                </c:pt>
                <c:pt idx="96">
                  <c:v>0.1</c:v>
                </c:pt>
                <c:pt idx="97">
                  <c:v>0.1</c:v>
                </c:pt>
                <c:pt idx="98">
                  <c:v>0.111202</c:v>
                </c:pt>
                <c:pt idx="99">
                  <c:v>0.125</c:v>
                </c:pt>
                <c:pt idx="100">
                  <c:v>0.12589999999999998</c:v>
                </c:pt>
                <c:pt idx="101">
                  <c:v>0.12590000000000001</c:v>
                </c:pt>
                <c:pt idx="102">
                  <c:v>0.14000000000000001</c:v>
                </c:pt>
                <c:pt idx="103">
                  <c:v>0.1585</c:v>
                </c:pt>
                <c:pt idx="104">
                  <c:v>0.1585</c:v>
                </c:pt>
                <c:pt idx="105">
                  <c:v>0.17626</c:v>
                </c:pt>
                <c:pt idx="106">
                  <c:v>0.19950000000000001</c:v>
                </c:pt>
                <c:pt idx="107">
                  <c:v>0.19950000000000001</c:v>
                </c:pt>
                <c:pt idx="108">
                  <c:v>0.22189999999999999</c:v>
                </c:pt>
                <c:pt idx="109">
                  <c:v>0.25119999999999998</c:v>
                </c:pt>
                <c:pt idx="110">
                  <c:v>0.25120000000000003</c:v>
                </c:pt>
                <c:pt idx="111">
                  <c:v>0.27929999999999999</c:v>
                </c:pt>
                <c:pt idx="112">
                  <c:v>0.31619999999999998</c:v>
                </c:pt>
                <c:pt idx="113">
                  <c:v>0.31620000000000004</c:v>
                </c:pt>
                <c:pt idx="114">
                  <c:v>0.35168000000000005</c:v>
                </c:pt>
                <c:pt idx="115">
                  <c:v>0.39810000000000001</c:v>
                </c:pt>
                <c:pt idx="116">
                  <c:v>0.39810000000000001</c:v>
                </c:pt>
                <c:pt idx="117">
                  <c:v>0.44268000000000002</c:v>
                </c:pt>
                <c:pt idx="118">
                  <c:v>0.50119999999999998</c:v>
                </c:pt>
                <c:pt idx="119">
                  <c:v>0.50119999999999998</c:v>
                </c:pt>
                <c:pt idx="120">
                  <c:v>0.55734000000000006</c:v>
                </c:pt>
                <c:pt idx="121">
                  <c:v>0.63100000000000001</c:v>
                </c:pt>
                <c:pt idx="122">
                  <c:v>0.63100000000000001</c:v>
                </c:pt>
                <c:pt idx="123">
                  <c:v>0.70000000000000007</c:v>
                </c:pt>
                <c:pt idx="124">
                  <c:v>0.79430000000000001</c:v>
                </c:pt>
                <c:pt idx="125">
                  <c:v>0.79430000000000001</c:v>
                </c:pt>
                <c:pt idx="126">
                  <c:v>1</c:v>
                </c:pt>
                <c:pt idx="127">
                  <c:v>1</c:v>
                </c:pt>
                <c:pt idx="128">
                  <c:v>1.2589999999999999</c:v>
                </c:pt>
                <c:pt idx="129">
                  <c:v>1.2590000000000001</c:v>
                </c:pt>
                <c:pt idx="130">
                  <c:v>1.585</c:v>
                </c:pt>
                <c:pt idx="131">
                  <c:v>1.585</c:v>
                </c:pt>
                <c:pt idx="132">
                  <c:v>1.9950000000000001</c:v>
                </c:pt>
                <c:pt idx="133">
                  <c:v>1.9950000000000001</c:v>
                </c:pt>
                <c:pt idx="134">
                  <c:v>2.512</c:v>
                </c:pt>
                <c:pt idx="135">
                  <c:v>2.5120000000000005</c:v>
                </c:pt>
                <c:pt idx="136">
                  <c:v>3.1619999999999999</c:v>
                </c:pt>
                <c:pt idx="137">
                  <c:v>3.1620000000000004</c:v>
                </c:pt>
                <c:pt idx="138">
                  <c:v>3.9809999999999999</c:v>
                </c:pt>
                <c:pt idx="139">
                  <c:v>3.9810000000000003</c:v>
                </c:pt>
                <c:pt idx="140">
                  <c:v>5</c:v>
                </c:pt>
                <c:pt idx="141">
                  <c:v>5.0119999999999996</c:v>
                </c:pt>
                <c:pt idx="142">
                  <c:v>6.31</c:v>
                </c:pt>
                <c:pt idx="143">
                  <c:v>7.9429999999999996</c:v>
                </c:pt>
                <c:pt idx="144">
                  <c:v>10</c:v>
                </c:pt>
                <c:pt idx="145">
                  <c:v>12.59</c:v>
                </c:pt>
                <c:pt idx="146">
                  <c:v>15.85</c:v>
                </c:pt>
                <c:pt idx="147">
                  <c:v>19.95</c:v>
                </c:pt>
                <c:pt idx="148">
                  <c:v>25.12</c:v>
                </c:pt>
                <c:pt idx="149">
                  <c:v>31.62</c:v>
                </c:pt>
                <c:pt idx="150">
                  <c:v>39.81</c:v>
                </c:pt>
                <c:pt idx="151">
                  <c:v>50</c:v>
                </c:pt>
              </c:numCache>
            </c:numRef>
          </c:xVal>
          <c:yVal>
            <c:numRef>
              <c:f>LINE!$J$2:$J$154</c:f>
              <c:numCache>
                <c:formatCode>General</c:formatCode>
                <c:ptCount val="153"/>
                <c:pt idx="0">
                  <c:v>58.72</c:v>
                </c:pt>
                <c:pt idx="1">
                  <c:v>73.8</c:v>
                </c:pt>
                <c:pt idx="2">
                  <c:v>92.7</c:v>
                </c:pt>
                <c:pt idx="3">
                  <c:v>116.4</c:v>
                </c:pt>
                <c:pt idx="4">
                  <c:v>145.80000000000001</c:v>
                </c:pt>
                <c:pt idx="5">
                  <c:v>182.3</c:v>
                </c:pt>
                <c:pt idx="6">
                  <c:v>226.8</c:v>
                </c:pt>
                <c:pt idx="7">
                  <c:v>281.3</c:v>
                </c:pt>
                <c:pt idx="8">
                  <c:v>331.4</c:v>
                </c:pt>
                <c:pt idx="9">
                  <c:v>351.2</c:v>
                </c:pt>
                <c:pt idx="10">
                  <c:v>413.1</c:v>
                </c:pt>
                <c:pt idx="11">
                  <c:v>443.7</c:v>
                </c:pt>
                <c:pt idx="12">
                  <c:v>515.70000000000005</c:v>
                </c:pt>
                <c:pt idx="13">
                  <c:v>551.79999999999995</c:v>
                </c:pt>
                <c:pt idx="14">
                  <c:v>643.1</c:v>
                </c:pt>
                <c:pt idx="15">
                  <c:v>673.5</c:v>
                </c:pt>
                <c:pt idx="16">
                  <c:v>802.3</c:v>
                </c:pt>
                <c:pt idx="17">
                  <c:v>854.3</c:v>
                </c:pt>
                <c:pt idx="18">
                  <c:v>1001</c:v>
                </c:pt>
                <c:pt idx="19">
                  <c:v>1054</c:v>
                </c:pt>
                <c:pt idx="20">
                  <c:v>1251</c:v>
                </c:pt>
                <c:pt idx="21">
                  <c:v>1335</c:v>
                </c:pt>
                <c:pt idx="22">
                  <c:v>1563</c:v>
                </c:pt>
                <c:pt idx="23">
                  <c:v>1645</c:v>
                </c:pt>
                <c:pt idx="24">
                  <c:v>1943</c:v>
                </c:pt>
                <c:pt idx="25">
                  <c:v>2079</c:v>
                </c:pt>
                <c:pt idx="26">
                  <c:v>2296</c:v>
                </c:pt>
                <c:pt idx="27">
                  <c:v>2397</c:v>
                </c:pt>
                <c:pt idx="28">
                  <c:v>2579</c:v>
                </c:pt>
                <c:pt idx="29">
                  <c:v>2799</c:v>
                </c:pt>
                <c:pt idx="30">
                  <c:v>2969</c:v>
                </c:pt>
                <c:pt idx="31">
                  <c:v>3096</c:v>
                </c:pt>
                <c:pt idx="32">
                  <c:v>3449</c:v>
                </c:pt>
                <c:pt idx="33">
                  <c:v>3730</c:v>
                </c:pt>
                <c:pt idx="34">
                  <c:v>3881</c:v>
                </c:pt>
                <c:pt idx="35">
                  <c:v>4244</c:v>
                </c:pt>
                <c:pt idx="36">
                  <c:v>4561</c:v>
                </c:pt>
                <c:pt idx="37">
                  <c:v>4805</c:v>
                </c:pt>
                <c:pt idx="38">
                  <c:v>5224</c:v>
                </c:pt>
                <c:pt idx="39">
                  <c:v>5671</c:v>
                </c:pt>
                <c:pt idx="40">
                  <c:v>5910</c:v>
                </c:pt>
                <c:pt idx="41">
                  <c:v>6432</c:v>
                </c:pt>
                <c:pt idx="42">
                  <c:v>6899</c:v>
                </c:pt>
                <c:pt idx="43">
                  <c:v>7334</c:v>
                </c:pt>
                <c:pt idx="44">
                  <c:v>7936</c:v>
                </c:pt>
                <c:pt idx="45">
                  <c:v>8492</c:v>
                </c:pt>
                <c:pt idx="46">
                  <c:v>8878</c:v>
                </c:pt>
                <c:pt idx="47">
                  <c:v>9806</c:v>
                </c:pt>
                <c:pt idx="48">
                  <c:v>10340</c:v>
                </c:pt>
                <c:pt idx="49">
                  <c:v>10930</c:v>
                </c:pt>
                <c:pt idx="50">
                  <c:v>12010</c:v>
                </c:pt>
                <c:pt idx="51">
                  <c:v>12710</c:v>
                </c:pt>
                <c:pt idx="52">
                  <c:v>13610</c:v>
                </c:pt>
                <c:pt idx="53">
                  <c:v>14470</c:v>
                </c:pt>
                <c:pt idx="54">
                  <c:v>15630</c:v>
                </c:pt>
                <c:pt idx="55">
                  <c:v>16270</c:v>
                </c:pt>
                <c:pt idx="56">
                  <c:v>18790</c:v>
                </c:pt>
                <c:pt idx="57">
                  <c:v>17640</c:v>
                </c:pt>
                <c:pt idx="58">
                  <c:v>19090</c:v>
                </c:pt>
                <c:pt idx="59">
                  <c:v>20050</c:v>
                </c:pt>
                <c:pt idx="60">
                  <c:v>22450</c:v>
                </c:pt>
                <c:pt idx="61">
                  <c:v>22080</c:v>
                </c:pt>
                <c:pt idx="62">
                  <c:v>23240</c:v>
                </c:pt>
                <c:pt idx="63">
                  <c:v>24630</c:v>
                </c:pt>
                <c:pt idx="64">
                  <c:v>27170</c:v>
                </c:pt>
                <c:pt idx="65">
                  <c:v>26270</c:v>
                </c:pt>
                <c:pt idx="66">
                  <c:v>28300</c:v>
                </c:pt>
                <c:pt idx="67">
                  <c:v>29940</c:v>
                </c:pt>
                <c:pt idx="68">
                  <c:v>32720</c:v>
                </c:pt>
                <c:pt idx="69">
                  <c:v>32280</c:v>
                </c:pt>
                <c:pt idx="70">
                  <c:v>33900</c:v>
                </c:pt>
                <c:pt idx="71">
                  <c:v>36390</c:v>
                </c:pt>
                <c:pt idx="72">
                  <c:v>39410</c:v>
                </c:pt>
                <c:pt idx="73">
                  <c:v>37970</c:v>
                </c:pt>
                <c:pt idx="74">
                  <c:v>41520</c:v>
                </c:pt>
                <c:pt idx="75">
                  <c:v>44180</c:v>
                </c:pt>
                <c:pt idx="76">
                  <c:v>47460</c:v>
                </c:pt>
                <c:pt idx="77">
                  <c:v>46150</c:v>
                </c:pt>
                <c:pt idx="78">
                  <c:v>50280</c:v>
                </c:pt>
                <c:pt idx="79">
                  <c:v>53540</c:v>
                </c:pt>
                <c:pt idx="80">
                  <c:v>57330</c:v>
                </c:pt>
                <c:pt idx="81">
                  <c:v>54720</c:v>
                </c:pt>
                <c:pt idx="82">
                  <c:v>59690</c:v>
                </c:pt>
                <c:pt idx="83">
                  <c:v>64830</c:v>
                </c:pt>
                <c:pt idx="84">
                  <c:v>69320</c:v>
                </c:pt>
                <c:pt idx="85">
                  <c:v>65830</c:v>
                </c:pt>
                <c:pt idx="86">
                  <c:v>72220</c:v>
                </c:pt>
                <c:pt idx="87">
                  <c:v>78440</c:v>
                </c:pt>
                <c:pt idx="88">
                  <c:v>83070</c:v>
                </c:pt>
                <c:pt idx="89">
                  <c:v>81680</c:v>
                </c:pt>
                <c:pt idx="90">
                  <c:v>87360</c:v>
                </c:pt>
                <c:pt idx="91">
                  <c:v>94810</c:v>
                </c:pt>
                <c:pt idx="92">
                  <c:v>97860</c:v>
                </c:pt>
                <c:pt idx="93">
                  <c:v>96070</c:v>
                </c:pt>
                <c:pt idx="94">
                  <c:v>105200</c:v>
                </c:pt>
                <c:pt idx="95">
                  <c:v>114400</c:v>
                </c:pt>
                <c:pt idx="96">
                  <c:v>116900</c:v>
                </c:pt>
                <c:pt idx="97">
                  <c:v>115200</c:v>
                </c:pt>
                <c:pt idx="98">
                  <c:v>126200</c:v>
                </c:pt>
                <c:pt idx="99">
                  <c:v>137800</c:v>
                </c:pt>
                <c:pt idx="100">
                  <c:v>138600</c:v>
                </c:pt>
                <c:pt idx="101">
                  <c:v>143600</c:v>
                </c:pt>
                <c:pt idx="102">
                  <c:v>151300</c:v>
                </c:pt>
                <c:pt idx="103">
                  <c:v>166700</c:v>
                </c:pt>
                <c:pt idx="104">
                  <c:v>163300</c:v>
                </c:pt>
                <c:pt idx="105">
                  <c:v>181000</c:v>
                </c:pt>
                <c:pt idx="106">
                  <c:v>200500</c:v>
                </c:pt>
                <c:pt idx="107">
                  <c:v>198200</c:v>
                </c:pt>
                <c:pt idx="108">
                  <c:v>216500</c:v>
                </c:pt>
                <c:pt idx="109">
                  <c:v>232900</c:v>
                </c:pt>
                <c:pt idx="110">
                  <c:v>235800</c:v>
                </c:pt>
                <c:pt idx="111">
                  <c:v>258700</c:v>
                </c:pt>
                <c:pt idx="112">
                  <c:v>279200</c:v>
                </c:pt>
                <c:pt idx="113">
                  <c:v>270900</c:v>
                </c:pt>
                <c:pt idx="114">
                  <c:v>308600</c:v>
                </c:pt>
                <c:pt idx="115">
                  <c:v>319200</c:v>
                </c:pt>
                <c:pt idx="116">
                  <c:v>326300</c:v>
                </c:pt>
                <c:pt idx="117">
                  <c:v>367900</c:v>
                </c:pt>
                <c:pt idx="118">
                  <c:v>377800</c:v>
                </c:pt>
                <c:pt idx="119">
                  <c:v>386800</c:v>
                </c:pt>
                <c:pt idx="120">
                  <c:v>437900</c:v>
                </c:pt>
                <c:pt idx="121">
                  <c:v>463400</c:v>
                </c:pt>
                <c:pt idx="122">
                  <c:v>457600</c:v>
                </c:pt>
                <c:pt idx="123">
                  <c:v>517700</c:v>
                </c:pt>
                <c:pt idx="124">
                  <c:v>536000</c:v>
                </c:pt>
                <c:pt idx="125">
                  <c:v>541000</c:v>
                </c:pt>
                <c:pt idx="126">
                  <c:v>632600</c:v>
                </c:pt>
                <c:pt idx="127">
                  <c:v>639100</c:v>
                </c:pt>
                <c:pt idx="128">
                  <c:v>741100</c:v>
                </c:pt>
                <c:pt idx="129">
                  <c:v>753000</c:v>
                </c:pt>
                <c:pt idx="130">
                  <c:v>844300</c:v>
                </c:pt>
                <c:pt idx="131">
                  <c:v>886600</c:v>
                </c:pt>
                <c:pt idx="132">
                  <c:v>1001000</c:v>
                </c:pt>
                <c:pt idx="133">
                  <c:v>1043000</c:v>
                </c:pt>
                <c:pt idx="134">
                  <c:v>1151000</c:v>
                </c:pt>
                <c:pt idx="135">
                  <c:v>1222000</c:v>
                </c:pt>
                <c:pt idx="136">
                  <c:v>1369000</c:v>
                </c:pt>
                <c:pt idx="137">
                  <c:v>1433000</c:v>
                </c:pt>
                <c:pt idx="138">
                  <c:v>1590000</c:v>
                </c:pt>
                <c:pt idx="139">
                  <c:v>1680000</c:v>
                </c:pt>
                <c:pt idx="140">
                  <c:v>1915000</c:v>
                </c:pt>
                <c:pt idx="141">
                  <c:v>1855000</c:v>
                </c:pt>
                <c:pt idx="142">
                  <c:v>2152000</c:v>
                </c:pt>
                <c:pt idx="143">
                  <c:v>2496000</c:v>
                </c:pt>
                <c:pt idx="144">
                  <c:v>2891000</c:v>
                </c:pt>
                <c:pt idx="145">
                  <c:v>3347000</c:v>
                </c:pt>
                <c:pt idx="146">
                  <c:v>3866000</c:v>
                </c:pt>
                <c:pt idx="147">
                  <c:v>4456000</c:v>
                </c:pt>
                <c:pt idx="148">
                  <c:v>5104000</c:v>
                </c:pt>
                <c:pt idx="149">
                  <c:v>5851000</c:v>
                </c:pt>
                <c:pt idx="150">
                  <c:v>6768000</c:v>
                </c:pt>
                <c:pt idx="151">
                  <c:v>6998000</c:v>
                </c:pt>
              </c:numCache>
            </c:numRef>
          </c:yVal>
          <c:smooth val="1"/>
        </c:ser>
        <c:ser>
          <c:idx val="2"/>
          <c:order val="4"/>
          <c:tx>
            <c:strRef>
              <c:f>LINE!$E$1</c:f>
              <c:strCache>
                <c:ptCount val="1"/>
                <c:pt idx="0">
                  <c:v>P3A3_8_PAV,|G*|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LINE!$D$2:$D$154</c:f>
              <c:numCache>
                <c:formatCode>General</c:formatCode>
                <c:ptCount val="153"/>
                <c:pt idx="0">
                  <c:v>2.2000000000000003E-5</c:v>
                </c:pt>
                <c:pt idx="1">
                  <c:v>2.7698000000000001E-5</c:v>
                </c:pt>
                <c:pt idx="2">
                  <c:v>3.4870000000000003E-5</c:v>
                </c:pt>
                <c:pt idx="3">
                  <c:v>4.3890000000000002E-5</c:v>
                </c:pt>
                <c:pt idx="4">
                  <c:v>5.5264000000000005E-5</c:v>
                </c:pt>
                <c:pt idx="5">
                  <c:v>6.9564000000000014E-5</c:v>
                </c:pt>
                <c:pt idx="6">
                  <c:v>8.7582000000000003E-5</c:v>
                </c:pt>
                <c:pt idx="7">
                  <c:v>1.10264E-4</c:v>
                </c:pt>
                <c:pt idx="8">
                  <c:v>1.2999999999999999E-4</c:v>
                </c:pt>
                <c:pt idx="9">
                  <c:v>1.3882E-4</c:v>
                </c:pt>
                <c:pt idx="10">
                  <c:v>1.6367000000000001E-4</c:v>
                </c:pt>
                <c:pt idx="11">
                  <c:v>1.7474600000000001E-4</c:v>
                </c:pt>
                <c:pt idx="12">
                  <c:v>2.0604999999999999E-4</c:v>
                </c:pt>
                <c:pt idx="13">
                  <c:v>2.2000000000000003E-4</c:v>
                </c:pt>
                <c:pt idx="14">
                  <c:v>2.5934999999999999E-4</c:v>
                </c:pt>
                <c:pt idx="15">
                  <c:v>2.7698000000000002E-4</c:v>
                </c:pt>
                <c:pt idx="16">
                  <c:v>3.2655999999999999E-4</c:v>
                </c:pt>
                <c:pt idx="17">
                  <c:v>3.4870000000000002E-4</c:v>
                </c:pt>
                <c:pt idx="18">
                  <c:v>4.1105999999999998E-4</c:v>
                </c:pt>
                <c:pt idx="19">
                  <c:v>4.3890000000000004E-4</c:v>
                </c:pt>
                <c:pt idx="20">
                  <c:v>5.1752999999999999E-4</c:v>
                </c:pt>
                <c:pt idx="21">
                  <c:v>5.5263999999999997E-4</c:v>
                </c:pt>
                <c:pt idx="22">
                  <c:v>6.5155999999999992E-4</c:v>
                </c:pt>
                <c:pt idx="23">
                  <c:v>6.9563999999999997E-4</c:v>
                </c:pt>
                <c:pt idx="24">
                  <c:v>8.2030000000000004E-4</c:v>
                </c:pt>
                <c:pt idx="25">
                  <c:v>8.7582000000000003E-4</c:v>
                </c:pt>
                <c:pt idx="26">
                  <c:v>1E-3</c:v>
                </c:pt>
                <c:pt idx="27">
                  <c:v>1.0325899999999999E-3</c:v>
                </c:pt>
                <c:pt idx="28">
                  <c:v>1.10264E-3</c:v>
                </c:pt>
                <c:pt idx="29">
                  <c:v>1.2590000000000001E-3</c:v>
                </c:pt>
                <c:pt idx="30">
                  <c:v>1.2999999999999999E-3</c:v>
                </c:pt>
                <c:pt idx="31">
                  <c:v>1.3882E-3</c:v>
                </c:pt>
                <c:pt idx="32">
                  <c:v>1.585E-3</c:v>
                </c:pt>
                <c:pt idx="33">
                  <c:v>1.6367E-3</c:v>
                </c:pt>
                <c:pt idx="34">
                  <c:v>1.7474600000000002E-3</c:v>
                </c:pt>
                <c:pt idx="35">
                  <c:v>1.9949999999999998E-3</c:v>
                </c:pt>
                <c:pt idx="36">
                  <c:v>2.0604999999999998E-3</c:v>
                </c:pt>
                <c:pt idx="37">
                  <c:v>2.2000000000000001E-3</c:v>
                </c:pt>
                <c:pt idx="38">
                  <c:v>2.5120000000000003E-3</c:v>
                </c:pt>
                <c:pt idx="39">
                  <c:v>2.5934999999999999E-3</c:v>
                </c:pt>
                <c:pt idx="40">
                  <c:v>2.7697999999999998E-3</c:v>
                </c:pt>
                <c:pt idx="41">
                  <c:v>3.1620000000000003E-3</c:v>
                </c:pt>
                <c:pt idx="42">
                  <c:v>3.2655999999999996E-3</c:v>
                </c:pt>
                <c:pt idx="43">
                  <c:v>3.4870000000000001E-3</c:v>
                </c:pt>
                <c:pt idx="44">
                  <c:v>3.9810000000000002E-3</c:v>
                </c:pt>
                <c:pt idx="45">
                  <c:v>4.1105999999999998E-3</c:v>
                </c:pt>
                <c:pt idx="46">
                  <c:v>4.3890000000000005E-3</c:v>
                </c:pt>
                <c:pt idx="47">
                  <c:v>5.012E-3</c:v>
                </c:pt>
                <c:pt idx="48">
                  <c:v>5.1752999999999999E-3</c:v>
                </c:pt>
                <c:pt idx="49">
                  <c:v>5.5264000000000008E-3</c:v>
                </c:pt>
                <c:pt idx="50">
                  <c:v>6.3100000000000005E-3</c:v>
                </c:pt>
                <c:pt idx="51">
                  <c:v>6.515599999999999E-3</c:v>
                </c:pt>
                <c:pt idx="52">
                  <c:v>6.9564000000000006E-3</c:v>
                </c:pt>
                <c:pt idx="53">
                  <c:v>7.9430000000000004E-3</c:v>
                </c:pt>
                <c:pt idx="54">
                  <c:v>8.2030000000000002E-3</c:v>
                </c:pt>
                <c:pt idx="55">
                  <c:v>8.7582000000000007E-3</c:v>
                </c:pt>
                <c:pt idx="56">
                  <c:v>0.01</c:v>
                </c:pt>
                <c:pt idx="57">
                  <c:v>1.0000000000000002E-2</c:v>
                </c:pt>
                <c:pt idx="58">
                  <c:v>1.0325899999999999E-2</c:v>
                </c:pt>
                <c:pt idx="59">
                  <c:v>1.10264E-2</c:v>
                </c:pt>
                <c:pt idx="60">
                  <c:v>1.259E-2</c:v>
                </c:pt>
                <c:pt idx="61">
                  <c:v>1.2590000000000002E-2</c:v>
                </c:pt>
                <c:pt idx="62">
                  <c:v>1.2999999999999999E-2</c:v>
                </c:pt>
                <c:pt idx="63">
                  <c:v>1.3882E-2</c:v>
                </c:pt>
                <c:pt idx="64">
                  <c:v>1.585E-2</c:v>
                </c:pt>
                <c:pt idx="65">
                  <c:v>1.585E-2</c:v>
                </c:pt>
                <c:pt idx="66">
                  <c:v>1.6367E-2</c:v>
                </c:pt>
                <c:pt idx="67">
                  <c:v>1.74746E-2</c:v>
                </c:pt>
                <c:pt idx="68">
                  <c:v>1.9949999999999999E-2</c:v>
                </c:pt>
                <c:pt idx="69">
                  <c:v>1.9950000000000002E-2</c:v>
                </c:pt>
                <c:pt idx="70">
                  <c:v>2.0604999999999998E-2</c:v>
                </c:pt>
                <c:pt idx="71">
                  <c:v>2.2000000000000002E-2</c:v>
                </c:pt>
                <c:pt idx="72">
                  <c:v>2.512E-2</c:v>
                </c:pt>
                <c:pt idx="73">
                  <c:v>2.512E-2</c:v>
                </c:pt>
                <c:pt idx="74">
                  <c:v>2.5935E-2</c:v>
                </c:pt>
                <c:pt idx="75">
                  <c:v>2.7698E-2</c:v>
                </c:pt>
                <c:pt idx="76">
                  <c:v>3.1620000000000002E-2</c:v>
                </c:pt>
                <c:pt idx="77">
                  <c:v>3.1620000000000002E-2</c:v>
                </c:pt>
                <c:pt idx="78">
                  <c:v>3.2655999999999998E-2</c:v>
                </c:pt>
                <c:pt idx="79">
                  <c:v>3.4869999999999998E-2</c:v>
                </c:pt>
                <c:pt idx="80">
                  <c:v>3.9809999999999998E-2</c:v>
                </c:pt>
                <c:pt idx="81">
                  <c:v>3.9810000000000005E-2</c:v>
                </c:pt>
                <c:pt idx="82">
                  <c:v>4.1105999999999997E-2</c:v>
                </c:pt>
                <c:pt idx="83">
                  <c:v>4.3889999999999998E-2</c:v>
                </c:pt>
                <c:pt idx="84">
                  <c:v>5.0119999999999998E-2</c:v>
                </c:pt>
                <c:pt idx="85">
                  <c:v>5.0119999999999998E-2</c:v>
                </c:pt>
                <c:pt idx="86">
                  <c:v>5.1752999999999993E-2</c:v>
                </c:pt>
                <c:pt idx="87">
                  <c:v>5.5264000000000008E-2</c:v>
                </c:pt>
                <c:pt idx="88">
                  <c:v>6.3100000000000003E-2</c:v>
                </c:pt>
                <c:pt idx="89">
                  <c:v>6.3100000000000003E-2</c:v>
                </c:pt>
                <c:pt idx="90">
                  <c:v>6.5155999999999992E-2</c:v>
                </c:pt>
                <c:pt idx="91">
                  <c:v>6.9564000000000001E-2</c:v>
                </c:pt>
                <c:pt idx="92">
                  <c:v>7.9430000000000001E-2</c:v>
                </c:pt>
                <c:pt idx="93">
                  <c:v>7.9430000000000001E-2</c:v>
                </c:pt>
                <c:pt idx="94">
                  <c:v>8.2029999999999992E-2</c:v>
                </c:pt>
                <c:pt idx="95">
                  <c:v>8.7582000000000007E-2</c:v>
                </c:pt>
                <c:pt idx="96">
                  <c:v>0.1</c:v>
                </c:pt>
                <c:pt idx="97">
                  <c:v>0.1</c:v>
                </c:pt>
                <c:pt idx="98">
                  <c:v>0.10325899999999999</c:v>
                </c:pt>
                <c:pt idx="99">
                  <c:v>0.11</c:v>
                </c:pt>
                <c:pt idx="100">
                  <c:v>0.12589999999999998</c:v>
                </c:pt>
                <c:pt idx="101">
                  <c:v>0.12590000000000001</c:v>
                </c:pt>
                <c:pt idx="102">
                  <c:v>0.13</c:v>
                </c:pt>
                <c:pt idx="103">
                  <c:v>0.1585</c:v>
                </c:pt>
                <c:pt idx="104">
                  <c:v>0.1585</c:v>
                </c:pt>
                <c:pt idx="105">
                  <c:v>0.16366999999999998</c:v>
                </c:pt>
                <c:pt idx="106">
                  <c:v>0.19950000000000001</c:v>
                </c:pt>
                <c:pt idx="107">
                  <c:v>0.19950000000000001</c:v>
                </c:pt>
                <c:pt idx="108">
                  <c:v>0.20604999999999998</c:v>
                </c:pt>
                <c:pt idx="109">
                  <c:v>0.25119999999999998</c:v>
                </c:pt>
                <c:pt idx="110">
                  <c:v>0.25120000000000003</c:v>
                </c:pt>
                <c:pt idx="111">
                  <c:v>0.25934999999999997</c:v>
                </c:pt>
                <c:pt idx="112">
                  <c:v>0.31619999999999998</c:v>
                </c:pt>
                <c:pt idx="113">
                  <c:v>0.31620000000000004</c:v>
                </c:pt>
                <c:pt idx="114">
                  <c:v>0.32656000000000002</c:v>
                </c:pt>
                <c:pt idx="115">
                  <c:v>0.39810000000000001</c:v>
                </c:pt>
                <c:pt idx="116">
                  <c:v>0.39810000000000001</c:v>
                </c:pt>
                <c:pt idx="117">
                  <c:v>0.41105999999999998</c:v>
                </c:pt>
                <c:pt idx="118">
                  <c:v>0.50119999999999998</c:v>
                </c:pt>
                <c:pt idx="119">
                  <c:v>0.50119999999999998</c:v>
                </c:pt>
                <c:pt idx="120">
                  <c:v>0.51753000000000005</c:v>
                </c:pt>
                <c:pt idx="121">
                  <c:v>0.63100000000000001</c:v>
                </c:pt>
                <c:pt idx="122">
                  <c:v>0.63100000000000001</c:v>
                </c:pt>
                <c:pt idx="123">
                  <c:v>0.65</c:v>
                </c:pt>
                <c:pt idx="124">
                  <c:v>0.79430000000000001</c:v>
                </c:pt>
                <c:pt idx="125">
                  <c:v>0.79430000000000001</c:v>
                </c:pt>
                <c:pt idx="126">
                  <c:v>1</c:v>
                </c:pt>
                <c:pt idx="127">
                  <c:v>1</c:v>
                </c:pt>
                <c:pt idx="128">
                  <c:v>1.2589999999999999</c:v>
                </c:pt>
                <c:pt idx="129">
                  <c:v>1.2590000000000001</c:v>
                </c:pt>
                <c:pt idx="130">
                  <c:v>1.585</c:v>
                </c:pt>
                <c:pt idx="131">
                  <c:v>1.585</c:v>
                </c:pt>
                <c:pt idx="132">
                  <c:v>1.9950000000000001</c:v>
                </c:pt>
                <c:pt idx="133">
                  <c:v>1.9950000000000001</c:v>
                </c:pt>
                <c:pt idx="134">
                  <c:v>2.512</c:v>
                </c:pt>
                <c:pt idx="135">
                  <c:v>2.5120000000000005</c:v>
                </c:pt>
                <c:pt idx="136">
                  <c:v>3.1619999999999999</c:v>
                </c:pt>
                <c:pt idx="137">
                  <c:v>3.1620000000000004</c:v>
                </c:pt>
                <c:pt idx="138">
                  <c:v>3.9809999999999999</c:v>
                </c:pt>
                <c:pt idx="139">
                  <c:v>3.9810000000000003</c:v>
                </c:pt>
                <c:pt idx="140">
                  <c:v>5</c:v>
                </c:pt>
                <c:pt idx="141">
                  <c:v>5.0119999999999996</c:v>
                </c:pt>
                <c:pt idx="142">
                  <c:v>6.31</c:v>
                </c:pt>
                <c:pt idx="143">
                  <c:v>7.9429999999999996</c:v>
                </c:pt>
                <c:pt idx="144">
                  <c:v>10</c:v>
                </c:pt>
                <c:pt idx="145">
                  <c:v>12.59</c:v>
                </c:pt>
                <c:pt idx="146">
                  <c:v>15.85</c:v>
                </c:pt>
                <c:pt idx="147">
                  <c:v>19.95</c:v>
                </c:pt>
                <c:pt idx="148">
                  <c:v>25.12</c:v>
                </c:pt>
                <c:pt idx="149">
                  <c:v>31.62</c:v>
                </c:pt>
                <c:pt idx="150">
                  <c:v>39.81</c:v>
                </c:pt>
                <c:pt idx="151">
                  <c:v>50</c:v>
                </c:pt>
              </c:numCache>
            </c:numRef>
          </c:xVal>
          <c:yVal>
            <c:numRef>
              <c:f>LINE!$E$2:$E$154</c:f>
              <c:numCache>
                <c:formatCode>General</c:formatCode>
                <c:ptCount val="153"/>
                <c:pt idx="0">
                  <c:v>150.69999999999999</c:v>
                </c:pt>
                <c:pt idx="1">
                  <c:v>189</c:v>
                </c:pt>
                <c:pt idx="2">
                  <c:v>236.3</c:v>
                </c:pt>
                <c:pt idx="3">
                  <c:v>295.39999999999998</c:v>
                </c:pt>
                <c:pt idx="4">
                  <c:v>369.3</c:v>
                </c:pt>
                <c:pt idx="5">
                  <c:v>461.8</c:v>
                </c:pt>
                <c:pt idx="6">
                  <c:v>576.70000000000005</c:v>
                </c:pt>
                <c:pt idx="7">
                  <c:v>720.1</c:v>
                </c:pt>
                <c:pt idx="8">
                  <c:v>837.9</c:v>
                </c:pt>
                <c:pt idx="9">
                  <c:v>897.5</c:v>
                </c:pt>
                <c:pt idx="10">
                  <c:v>1038</c:v>
                </c:pt>
                <c:pt idx="11">
                  <c:v>1115</c:v>
                </c:pt>
                <c:pt idx="12">
                  <c:v>1289</c:v>
                </c:pt>
                <c:pt idx="13">
                  <c:v>1384</c:v>
                </c:pt>
                <c:pt idx="14">
                  <c:v>1598</c:v>
                </c:pt>
                <c:pt idx="15">
                  <c:v>1726</c:v>
                </c:pt>
                <c:pt idx="16">
                  <c:v>1979</c:v>
                </c:pt>
                <c:pt idx="17">
                  <c:v>2130</c:v>
                </c:pt>
                <c:pt idx="18">
                  <c:v>2456</c:v>
                </c:pt>
                <c:pt idx="19">
                  <c:v>2642</c:v>
                </c:pt>
                <c:pt idx="20">
                  <c:v>3055</c:v>
                </c:pt>
                <c:pt idx="21">
                  <c:v>3247</c:v>
                </c:pt>
                <c:pt idx="22">
                  <c:v>3803</c:v>
                </c:pt>
                <c:pt idx="23">
                  <c:v>4004</c:v>
                </c:pt>
                <c:pt idx="24">
                  <c:v>4688</c:v>
                </c:pt>
                <c:pt idx="25">
                  <c:v>4916</c:v>
                </c:pt>
                <c:pt idx="26">
                  <c:v>5555</c:v>
                </c:pt>
                <c:pt idx="27">
                  <c:v>5684</c:v>
                </c:pt>
                <c:pt idx="28">
                  <c:v>6038</c:v>
                </c:pt>
                <c:pt idx="29">
                  <c:v>6666</c:v>
                </c:pt>
                <c:pt idx="30">
                  <c:v>7001</c:v>
                </c:pt>
                <c:pt idx="31">
                  <c:v>7443</c:v>
                </c:pt>
                <c:pt idx="32">
                  <c:v>8133</c:v>
                </c:pt>
                <c:pt idx="33">
                  <c:v>8824</c:v>
                </c:pt>
                <c:pt idx="34">
                  <c:v>9087</c:v>
                </c:pt>
                <c:pt idx="35">
                  <c:v>9897</c:v>
                </c:pt>
                <c:pt idx="36">
                  <c:v>10540</c:v>
                </c:pt>
                <c:pt idx="37">
                  <c:v>11090</c:v>
                </c:pt>
                <c:pt idx="38">
                  <c:v>12030</c:v>
                </c:pt>
                <c:pt idx="39">
                  <c:v>12980</c:v>
                </c:pt>
                <c:pt idx="40">
                  <c:v>13530</c:v>
                </c:pt>
                <c:pt idx="41">
                  <c:v>14660</c:v>
                </c:pt>
                <c:pt idx="42">
                  <c:v>15530</c:v>
                </c:pt>
                <c:pt idx="43">
                  <c:v>16420</c:v>
                </c:pt>
                <c:pt idx="44">
                  <c:v>17890</c:v>
                </c:pt>
                <c:pt idx="45">
                  <c:v>19060</c:v>
                </c:pt>
                <c:pt idx="46">
                  <c:v>19990</c:v>
                </c:pt>
                <c:pt idx="47">
                  <c:v>21820</c:v>
                </c:pt>
                <c:pt idx="48">
                  <c:v>22450</c:v>
                </c:pt>
                <c:pt idx="49">
                  <c:v>24100</c:v>
                </c:pt>
                <c:pt idx="50">
                  <c:v>26320</c:v>
                </c:pt>
                <c:pt idx="51">
                  <c:v>27050</c:v>
                </c:pt>
                <c:pt idx="52">
                  <c:v>29270</c:v>
                </c:pt>
                <c:pt idx="53">
                  <c:v>31250</c:v>
                </c:pt>
                <c:pt idx="54">
                  <c:v>33510</c:v>
                </c:pt>
                <c:pt idx="55">
                  <c:v>35160</c:v>
                </c:pt>
                <c:pt idx="56">
                  <c:v>37720</c:v>
                </c:pt>
                <c:pt idx="57">
                  <c:v>37720</c:v>
                </c:pt>
                <c:pt idx="58">
                  <c:v>40370</c:v>
                </c:pt>
                <c:pt idx="59">
                  <c:v>42350</c:v>
                </c:pt>
                <c:pt idx="60">
                  <c:v>44800</c:v>
                </c:pt>
                <c:pt idx="61">
                  <c:v>46540</c:v>
                </c:pt>
                <c:pt idx="62">
                  <c:v>48460</c:v>
                </c:pt>
                <c:pt idx="63">
                  <c:v>50780</c:v>
                </c:pt>
                <c:pt idx="64">
                  <c:v>53590</c:v>
                </c:pt>
                <c:pt idx="65">
                  <c:v>54430</c:v>
                </c:pt>
                <c:pt idx="66">
                  <c:v>57910</c:v>
                </c:pt>
                <c:pt idx="67">
                  <c:v>61250</c:v>
                </c:pt>
                <c:pt idx="68">
                  <c:v>63830</c:v>
                </c:pt>
                <c:pt idx="69">
                  <c:v>65790</c:v>
                </c:pt>
                <c:pt idx="70">
                  <c:v>67430</c:v>
                </c:pt>
                <c:pt idx="71">
                  <c:v>73270</c:v>
                </c:pt>
                <c:pt idx="72">
                  <c:v>75880</c:v>
                </c:pt>
                <c:pt idx="73">
                  <c:v>76860</c:v>
                </c:pt>
                <c:pt idx="74">
                  <c:v>80200</c:v>
                </c:pt>
                <c:pt idx="75">
                  <c:v>87510</c:v>
                </c:pt>
                <c:pt idx="76">
                  <c:v>90390</c:v>
                </c:pt>
                <c:pt idx="77">
                  <c:v>92420</c:v>
                </c:pt>
                <c:pt idx="78">
                  <c:v>96470</c:v>
                </c:pt>
                <c:pt idx="79">
                  <c:v>104600</c:v>
                </c:pt>
                <c:pt idx="80">
                  <c:v>107700</c:v>
                </c:pt>
                <c:pt idx="81">
                  <c:v>106700</c:v>
                </c:pt>
                <c:pt idx="82">
                  <c:v>115700</c:v>
                </c:pt>
                <c:pt idx="83">
                  <c:v>125300</c:v>
                </c:pt>
                <c:pt idx="84">
                  <c:v>128600</c:v>
                </c:pt>
                <c:pt idx="85">
                  <c:v>126500</c:v>
                </c:pt>
                <c:pt idx="86">
                  <c:v>137300</c:v>
                </c:pt>
                <c:pt idx="87">
                  <c:v>148900</c:v>
                </c:pt>
                <c:pt idx="88">
                  <c:v>151800</c:v>
                </c:pt>
                <c:pt idx="89">
                  <c:v>155700</c:v>
                </c:pt>
                <c:pt idx="90">
                  <c:v>162800</c:v>
                </c:pt>
                <c:pt idx="91">
                  <c:v>177300</c:v>
                </c:pt>
                <c:pt idx="92">
                  <c:v>176500</c:v>
                </c:pt>
                <c:pt idx="93">
                  <c:v>179900</c:v>
                </c:pt>
                <c:pt idx="94">
                  <c:v>192700</c:v>
                </c:pt>
                <c:pt idx="95">
                  <c:v>210900</c:v>
                </c:pt>
                <c:pt idx="96">
                  <c:v>208700</c:v>
                </c:pt>
                <c:pt idx="97">
                  <c:v>211800</c:v>
                </c:pt>
                <c:pt idx="98">
                  <c:v>227800</c:v>
                </c:pt>
                <c:pt idx="99">
                  <c:v>249700</c:v>
                </c:pt>
                <c:pt idx="100">
                  <c:v>249400</c:v>
                </c:pt>
                <c:pt idx="101">
                  <c:v>251700</c:v>
                </c:pt>
                <c:pt idx="102">
                  <c:v>269100</c:v>
                </c:pt>
                <c:pt idx="103">
                  <c:v>288600</c:v>
                </c:pt>
                <c:pt idx="104">
                  <c:v>286600</c:v>
                </c:pt>
                <c:pt idx="105">
                  <c:v>317300</c:v>
                </c:pt>
                <c:pt idx="106">
                  <c:v>343000</c:v>
                </c:pt>
                <c:pt idx="107">
                  <c:v>335900</c:v>
                </c:pt>
                <c:pt idx="108">
                  <c:v>373700</c:v>
                </c:pt>
                <c:pt idx="109">
                  <c:v>391000</c:v>
                </c:pt>
                <c:pt idx="110">
                  <c:v>402700</c:v>
                </c:pt>
                <c:pt idx="111">
                  <c:v>439700</c:v>
                </c:pt>
                <c:pt idx="112">
                  <c:v>463700</c:v>
                </c:pt>
                <c:pt idx="113">
                  <c:v>470800</c:v>
                </c:pt>
                <c:pt idx="114">
                  <c:v>516400</c:v>
                </c:pt>
                <c:pt idx="115">
                  <c:v>523200</c:v>
                </c:pt>
                <c:pt idx="116">
                  <c:v>550400</c:v>
                </c:pt>
                <c:pt idx="117">
                  <c:v>605500</c:v>
                </c:pt>
                <c:pt idx="118">
                  <c:v>610900</c:v>
                </c:pt>
                <c:pt idx="119">
                  <c:v>642700</c:v>
                </c:pt>
                <c:pt idx="120">
                  <c:v>710500</c:v>
                </c:pt>
                <c:pt idx="121">
                  <c:v>734400</c:v>
                </c:pt>
                <c:pt idx="122">
                  <c:v>743000</c:v>
                </c:pt>
                <c:pt idx="123">
                  <c:v>822600</c:v>
                </c:pt>
                <c:pt idx="124">
                  <c:v>846200</c:v>
                </c:pt>
                <c:pt idx="125">
                  <c:v>871100</c:v>
                </c:pt>
                <c:pt idx="126">
                  <c:v>972300</c:v>
                </c:pt>
                <c:pt idx="127">
                  <c:v>1012000</c:v>
                </c:pt>
                <c:pt idx="128">
                  <c:v>1121000</c:v>
                </c:pt>
                <c:pt idx="129">
                  <c:v>1175000</c:v>
                </c:pt>
                <c:pt idx="130">
                  <c:v>1274000</c:v>
                </c:pt>
                <c:pt idx="131">
                  <c:v>1366000</c:v>
                </c:pt>
                <c:pt idx="132">
                  <c:v>1450000</c:v>
                </c:pt>
                <c:pt idx="133">
                  <c:v>1578000</c:v>
                </c:pt>
                <c:pt idx="134">
                  <c:v>1710000</c:v>
                </c:pt>
                <c:pt idx="135">
                  <c:v>1817000</c:v>
                </c:pt>
                <c:pt idx="136">
                  <c:v>2006000</c:v>
                </c:pt>
                <c:pt idx="137">
                  <c:v>2099000</c:v>
                </c:pt>
                <c:pt idx="138">
                  <c:v>2257000</c:v>
                </c:pt>
                <c:pt idx="139">
                  <c:v>2421000</c:v>
                </c:pt>
                <c:pt idx="140">
                  <c:v>2683000</c:v>
                </c:pt>
                <c:pt idx="141">
                  <c:v>2591000</c:v>
                </c:pt>
                <c:pt idx="142">
                  <c:v>2965000</c:v>
                </c:pt>
                <c:pt idx="143">
                  <c:v>3385000</c:v>
                </c:pt>
                <c:pt idx="144">
                  <c:v>3868000</c:v>
                </c:pt>
                <c:pt idx="145">
                  <c:v>4421000</c:v>
                </c:pt>
                <c:pt idx="146">
                  <c:v>5016000</c:v>
                </c:pt>
                <c:pt idx="147">
                  <c:v>5733000</c:v>
                </c:pt>
                <c:pt idx="148">
                  <c:v>6441000</c:v>
                </c:pt>
                <c:pt idx="149">
                  <c:v>7398000</c:v>
                </c:pt>
                <c:pt idx="150">
                  <c:v>8317000</c:v>
                </c:pt>
                <c:pt idx="151">
                  <c:v>8179000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112768"/>
        <c:axId val="219873664"/>
      </c:scatterChart>
      <c:scatterChart>
        <c:scatterStyle val="smoothMarker"/>
        <c:varyColors val="0"/>
        <c:ser>
          <c:idx val="5"/>
          <c:order val="1"/>
          <c:tx>
            <c:strRef>
              <c:f>LINE!$Q$1</c:f>
              <c:strCache>
                <c:ptCount val="1"/>
                <c:pt idx="0">
                  <c:v>P3A1_30_PAV, delta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4"/>
            <c:spPr>
              <a:solidFill>
                <a:srgbClr val="00B050"/>
              </a:solidFill>
            </c:spPr>
          </c:marker>
          <c:xVal>
            <c:numRef>
              <c:f>LINE!$O$2:$O$154</c:f>
              <c:numCache>
                <c:formatCode>General</c:formatCode>
                <c:ptCount val="153"/>
                <c:pt idx="0">
                  <c:v>2.5000000000000001E-5</c:v>
                </c:pt>
                <c:pt idx="1">
                  <c:v>3.1474999999999999E-5</c:v>
                </c:pt>
                <c:pt idx="2">
                  <c:v>3.9625000000000001E-5</c:v>
                </c:pt>
                <c:pt idx="3">
                  <c:v>4.9874999999999999E-5</c:v>
                </c:pt>
                <c:pt idx="4">
                  <c:v>6.2799999999999995E-5</c:v>
                </c:pt>
                <c:pt idx="5">
                  <c:v>7.9050000000000011E-5</c:v>
                </c:pt>
                <c:pt idx="6">
                  <c:v>9.9524999999999993E-5</c:v>
                </c:pt>
                <c:pt idx="7">
                  <c:v>1.2530000000000001E-4</c:v>
                </c:pt>
                <c:pt idx="8">
                  <c:v>1.4000000000000001E-4</c:v>
                </c:pt>
                <c:pt idx="9">
                  <c:v>1.5775000000000001E-4</c:v>
                </c:pt>
                <c:pt idx="10">
                  <c:v>1.7626000000000002E-4</c:v>
                </c:pt>
                <c:pt idx="11">
                  <c:v>1.9857500000000002E-4</c:v>
                </c:pt>
                <c:pt idx="12">
                  <c:v>2.219E-4</c:v>
                </c:pt>
                <c:pt idx="13">
                  <c:v>2.5000000000000001E-4</c:v>
                </c:pt>
                <c:pt idx="14">
                  <c:v>2.7930000000000001E-4</c:v>
                </c:pt>
                <c:pt idx="15">
                  <c:v>3.1475000000000003E-4</c:v>
                </c:pt>
                <c:pt idx="16">
                  <c:v>3.5167999999999999E-4</c:v>
                </c:pt>
                <c:pt idx="17">
                  <c:v>3.9625000000000001E-4</c:v>
                </c:pt>
                <c:pt idx="18">
                  <c:v>4.4268000000000004E-4</c:v>
                </c:pt>
                <c:pt idx="19">
                  <c:v>4.9875000000000006E-4</c:v>
                </c:pt>
                <c:pt idx="20">
                  <c:v>5.5734000000000003E-4</c:v>
                </c:pt>
                <c:pt idx="21">
                  <c:v>6.2799999999999998E-4</c:v>
                </c:pt>
                <c:pt idx="22">
                  <c:v>7.0167999999999999E-4</c:v>
                </c:pt>
                <c:pt idx="23">
                  <c:v>7.9049999999999997E-4</c:v>
                </c:pt>
                <c:pt idx="24">
                  <c:v>8.8340000000000011E-4</c:v>
                </c:pt>
                <c:pt idx="25">
                  <c:v>9.9525000000000004E-4</c:v>
                </c:pt>
                <c:pt idx="26">
                  <c:v>1E-3</c:v>
                </c:pt>
                <c:pt idx="27">
                  <c:v>1.11202E-3</c:v>
                </c:pt>
                <c:pt idx="28">
                  <c:v>1.253E-3</c:v>
                </c:pt>
                <c:pt idx="29">
                  <c:v>1.2590000000000001E-3</c:v>
                </c:pt>
                <c:pt idx="30">
                  <c:v>1.4000000000000002E-3</c:v>
                </c:pt>
                <c:pt idx="31">
                  <c:v>1.5775000000000001E-3</c:v>
                </c:pt>
                <c:pt idx="32">
                  <c:v>1.585E-3</c:v>
                </c:pt>
                <c:pt idx="33">
                  <c:v>1.7626000000000002E-3</c:v>
                </c:pt>
                <c:pt idx="34">
                  <c:v>1.9857500000000001E-3</c:v>
                </c:pt>
                <c:pt idx="35">
                  <c:v>1.9949999999999998E-3</c:v>
                </c:pt>
                <c:pt idx="36">
                  <c:v>2.2190000000000001E-3</c:v>
                </c:pt>
                <c:pt idx="37">
                  <c:v>2.5000000000000001E-3</c:v>
                </c:pt>
                <c:pt idx="38">
                  <c:v>2.5120000000000003E-3</c:v>
                </c:pt>
                <c:pt idx="39">
                  <c:v>2.7930000000000003E-3</c:v>
                </c:pt>
                <c:pt idx="40">
                  <c:v>3.1474999999999997E-3</c:v>
                </c:pt>
                <c:pt idx="41">
                  <c:v>3.1620000000000003E-3</c:v>
                </c:pt>
                <c:pt idx="42">
                  <c:v>3.5167999999999996E-3</c:v>
                </c:pt>
                <c:pt idx="43">
                  <c:v>3.9624999999999999E-3</c:v>
                </c:pt>
                <c:pt idx="44">
                  <c:v>3.9810000000000002E-3</c:v>
                </c:pt>
                <c:pt idx="45">
                  <c:v>4.4267999999999998E-3</c:v>
                </c:pt>
                <c:pt idx="46">
                  <c:v>4.9875000000000006E-3</c:v>
                </c:pt>
                <c:pt idx="47">
                  <c:v>5.012E-3</c:v>
                </c:pt>
                <c:pt idx="48">
                  <c:v>5.5734000000000001E-3</c:v>
                </c:pt>
                <c:pt idx="49">
                  <c:v>6.28E-3</c:v>
                </c:pt>
                <c:pt idx="50">
                  <c:v>6.3100000000000005E-3</c:v>
                </c:pt>
                <c:pt idx="51">
                  <c:v>7.0168000000000001E-3</c:v>
                </c:pt>
                <c:pt idx="52">
                  <c:v>7.9050000000000006E-3</c:v>
                </c:pt>
                <c:pt idx="53">
                  <c:v>7.9430000000000004E-3</c:v>
                </c:pt>
                <c:pt idx="54">
                  <c:v>8.8339999999999998E-3</c:v>
                </c:pt>
                <c:pt idx="55">
                  <c:v>9.9524999999999995E-3</c:v>
                </c:pt>
                <c:pt idx="56">
                  <c:v>0.01</c:v>
                </c:pt>
                <c:pt idx="57">
                  <c:v>1.0000000000000002E-2</c:v>
                </c:pt>
                <c:pt idx="58">
                  <c:v>1.11202E-2</c:v>
                </c:pt>
                <c:pt idx="59">
                  <c:v>1.2529999999999999E-2</c:v>
                </c:pt>
                <c:pt idx="60">
                  <c:v>1.259E-2</c:v>
                </c:pt>
                <c:pt idx="61">
                  <c:v>1.2590000000000002E-2</c:v>
                </c:pt>
                <c:pt idx="62">
                  <c:v>1.4E-2</c:v>
                </c:pt>
                <c:pt idx="63">
                  <c:v>1.5775000000000001E-2</c:v>
                </c:pt>
                <c:pt idx="64">
                  <c:v>1.585E-2</c:v>
                </c:pt>
                <c:pt idx="65">
                  <c:v>1.585E-2</c:v>
                </c:pt>
                <c:pt idx="66">
                  <c:v>1.7625999999999999E-2</c:v>
                </c:pt>
                <c:pt idx="67">
                  <c:v>1.98575E-2</c:v>
                </c:pt>
                <c:pt idx="68">
                  <c:v>1.9949999999999999E-2</c:v>
                </c:pt>
                <c:pt idx="69">
                  <c:v>1.9950000000000002E-2</c:v>
                </c:pt>
                <c:pt idx="70">
                  <c:v>2.2190000000000001E-2</c:v>
                </c:pt>
                <c:pt idx="71">
                  <c:v>2.5000000000000001E-2</c:v>
                </c:pt>
                <c:pt idx="72">
                  <c:v>2.512E-2</c:v>
                </c:pt>
                <c:pt idx="73">
                  <c:v>2.512E-2</c:v>
                </c:pt>
                <c:pt idx="74">
                  <c:v>2.7930000000000003E-2</c:v>
                </c:pt>
                <c:pt idx="75">
                  <c:v>3.1475000000000003E-2</c:v>
                </c:pt>
                <c:pt idx="76">
                  <c:v>3.1620000000000002E-2</c:v>
                </c:pt>
                <c:pt idx="77">
                  <c:v>3.1620000000000002E-2</c:v>
                </c:pt>
                <c:pt idx="78">
                  <c:v>3.5167999999999998E-2</c:v>
                </c:pt>
                <c:pt idx="79">
                  <c:v>3.9625E-2</c:v>
                </c:pt>
                <c:pt idx="80">
                  <c:v>3.9809999999999998E-2</c:v>
                </c:pt>
                <c:pt idx="81">
                  <c:v>3.9810000000000005E-2</c:v>
                </c:pt>
                <c:pt idx="82">
                  <c:v>4.4268000000000002E-2</c:v>
                </c:pt>
                <c:pt idx="83">
                  <c:v>4.9875000000000003E-2</c:v>
                </c:pt>
                <c:pt idx="84">
                  <c:v>5.0119999999999998E-2</c:v>
                </c:pt>
                <c:pt idx="85">
                  <c:v>5.0119999999999998E-2</c:v>
                </c:pt>
                <c:pt idx="86">
                  <c:v>5.5733999999999999E-2</c:v>
                </c:pt>
                <c:pt idx="87">
                  <c:v>6.2800000000000009E-2</c:v>
                </c:pt>
                <c:pt idx="88">
                  <c:v>6.3100000000000003E-2</c:v>
                </c:pt>
                <c:pt idx="89">
                  <c:v>6.3100000000000003E-2</c:v>
                </c:pt>
                <c:pt idx="90">
                  <c:v>7.0167999999999994E-2</c:v>
                </c:pt>
                <c:pt idx="91">
                  <c:v>7.9050000000000009E-2</c:v>
                </c:pt>
                <c:pt idx="92">
                  <c:v>7.9430000000000001E-2</c:v>
                </c:pt>
                <c:pt idx="93">
                  <c:v>7.9430000000000001E-2</c:v>
                </c:pt>
                <c:pt idx="94">
                  <c:v>8.8340000000000002E-2</c:v>
                </c:pt>
                <c:pt idx="95">
                  <c:v>9.9525000000000002E-2</c:v>
                </c:pt>
                <c:pt idx="96">
                  <c:v>0.1</c:v>
                </c:pt>
                <c:pt idx="97">
                  <c:v>0.1</c:v>
                </c:pt>
                <c:pt idx="98">
                  <c:v>0.111202</c:v>
                </c:pt>
                <c:pt idx="99">
                  <c:v>0.125</c:v>
                </c:pt>
                <c:pt idx="100">
                  <c:v>0.12589999999999998</c:v>
                </c:pt>
                <c:pt idx="101">
                  <c:v>0.12590000000000001</c:v>
                </c:pt>
                <c:pt idx="102">
                  <c:v>0.14000000000000001</c:v>
                </c:pt>
                <c:pt idx="103">
                  <c:v>0.1585</c:v>
                </c:pt>
                <c:pt idx="104">
                  <c:v>0.1585</c:v>
                </c:pt>
                <c:pt idx="105">
                  <c:v>0.17626</c:v>
                </c:pt>
                <c:pt idx="106">
                  <c:v>0.19950000000000001</c:v>
                </c:pt>
                <c:pt idx="107">
                  <c:v>0.19950000000000001</c:v>
                </c:pt>
                <c:pt idx="108">
                  <c:v>0.22189999999999999</c:v>
                </c:pt>
                <c:pt idx="109">
                  <c:v>0.25119999999999998</c:v>
                </c:pt>
                <c:pt idx="110">
                  <c:v>0.25120000000000003</c:v>
                </c:pt>
                <c:pt idx="111">
                  <c:v>0.27929999999999999</c:v>
                </c:pt>
                <c:pt idx="112">
                  <c:v>0.31619999999999998</c:v>
                </c:pt>
                <c:pt idx="113">
                  <c:v>0.31620000000000004</c:v>
                </c:pt>
                <c:pt idx="114">
                  <c:v>0.35168000000000005</c:v>
                </c:pt>
                <c:pt idx="115">
                  <c:v>0.39810000000000001</c:v>
                </c:pt>
                <c:pt idx="116">
                  <c:v>0.39810000000000001</c:v>
                </c:pt>
                <c:pt idx="117">
                  <c:v>0.44268000000000002</c:v>
                </c:pt>
                <c:pt idx="118">
                  <c:v>0.50119999999999998</c:v>
                </c:pt>
                <c:pt idx="119">
                  <c:v>0.50119999999999998</c:v>
                </c:pt>
                <c:pt idx="120">
                  <c:v>0.55734000000000006</c:v>
                </c:pt>
                <c:pt idx="121">
                  <c:v>0.63100000000000001</c:v>
                </c:pt>
                <c:pt idx="122">
                  <c:v>0.63100000000000001</c:v>
                </c:pt>
                <c:pt idx="123">
                  <c:v>0.70000000000000007</c:v>
                </c:pt>
                <c:pt idx="124">
                  <c:v>0.79430000000000001</c:v>
                </c:pt>
                <c:pt idx="125">
                  <c:v>0.79430000000000001</c:v>
                </c:pt>
                <c:pt idx="126">
                  <c:v>1</c:v>
                </c:pt>
                <c:pt idx="127">
                  <c:v>1</c:v>
                </c:pt>
                <c:pt idx="128">
                  <c:v>1.2589999999999999</c:v>
                </c:pt>
                <c:pt idx="129">
                  <c:v>1.2590000000000001</c:v>
                </c:pt>
                <c:pt idx="130">
                  <c:v>1.585</c:v>
                </c:pt>
                <c:pt idx="131">
                  <c:v>1.585</c:v>
                </c:pt>
                <c:pt idx="132">
                  <c:v>1.9950000000000001</c:v>
                </c:pt>
                <c:pt idx="133">
                  <c:v>1.9950000000000001</c:v>
                </c:pt>
                <c:pt idx="134">
                  <c:v>2.512</c:v>
                </c:pt>
                <c:pt idx="135">
                  <c:v>2.5120000000000005</c:v>
                </c:pt>
                <c:pt idx="136">
                  <c:v>3.1619999999999999</c:v>
                </c:pt>
                <c:pt idx="137">
                  <c:v>3.1620000000000004</c:v>
                </c:pt>
                <c:pt idx="138">
                  <c:v>3.9809999999999999</c:v>
                </c:pt>
                <c:pt idx="139">
                  <c:v>3.9810000000000003</c:v>
                </c:pt>
                <c:pt idx="140">
                  <c:v>5</c:v>
                </c:pt>
                <c:pt idx="141">
                  <c:v>5.0119999999999996</c:v>
                </c:pt>
                <c:pt idx="142">
                  <c:v>6.31</c:v>
                </c:pt>
                <c:pt idx="143">
                  <c:v>7.9429999999999996</c:v>
                </c:pt>
                <c:pt idx="144">
                  <c:v>10</c:v>
                </c:pt>
                <c:pt idx="145">
                  <c:v>12.59</c:v>
                </c:pt>
                <c:pt idx="146">
                  <c:v>15.85</c:v>
                </c:pt>
                <c:pt idx="147">
                  <c:v>19.95</c:v>
                </c:pt>
                <c:pt idx="148">
                  <c:v>25.12</c:v>
                </c:pt>
                <c:pt idx="149">
                  <c:v>31.62</c:v>
                </c:pt>
                <c:pt idx="150">
                  <c:v>39.81</c:v>
                </c:pt>
                <c:pt idx="151">
                  <c:v>50</c:v>
                </c:pt>
              </c:numCache>
            </c:numRef>
          </c:xVal>
          <c:yVal>
            <c:numRef>
              <c:f>LINE!$Q$2:$Q$154</c:f>
              <c:numCache>
                <c:formatCode>General</c:formatCode>
                <c:ptCount val="153"/>
                <c:pt idx="0">
                  <c:v>88.6</c:v>
                </c:pt>
                <c:pt idx="1">
                  <c:v>88.68</c:v>
                </c:pt>
                <c:pt idx="2">
                  <c:v>88.69</c:v>
                </c:pt>
                <c:pt idx="3">
                  <c:v>88.57</c:v>
                </c:pt>
                <c:pt idx="4">
                  <c:v>88.52</c:v>
                </c:pt>
                <c:pt idx="5">
                  <c:v>88.45</c:v>
                </c:pt>
                <c:pt idx="6">
                  <c:v>88.18</c:v>
                </c:pt>
                <c:pt idx="7">
                  <c:v>87.74</c:v>
                </c:pt>
                <c:pt idx="8">
                  <c:v>87.09</c:v>
                </c:pt>
                <c:pt idx="9">
                  <c:v>87.03</c:v>
                </c:pt>
                <c:pt idx="10">
                  <c:v>86.73</c:v>
                </c:pt>
                <c:pt idx="11">
                  <c:v>86.4</c:v>
                </c:pt>
                <c:pt idx="12">
                  <c:v>86.34</c:v>
                </c:pt>
                <c:pt idx="13">
                  <c:v>86.42</c:v>
                </c:pt>
                <c:pt idx="14">
                  <c:v>85.92</c:v>
                </c:pt>
                <c:pt idx="15">
                  <c:v>85.89</c:v>
                </c:pt>
                <c:pt idx="16">
                  <c:v>85.44</c:v>
                </c:pt>
                <c:pt idx="17">
                  <c:v>85.7</c:v>
                </c:pt>
                <c:pt idx="18">
                  <c:v>84.94</c:v>
                </c:pt>
                <c:pt idx="19">
                  <c:v>85.34</c:v>
                </c:pt>
                <c:pt idx="20">
                  <c:v>84.46</c:v>
                </c:pt>
                <c:pt idx="21">
                  <c:v>84.97</c:v>
                </c:pt>
                <c:pt idx="22">
                  <c:v>84.01</c:v>
                </c:pt>
                <c:pt idx="23">
                  <c:v>84.23</c:v>
                </c:pt>
                <c:pt idx="24">
                  <c:v>83.58</c:v>
                </c:pt>
                <c:pt idx="25">
                  <c:v>83.94</c:v>
                </c:pt>
                <c:pt idx="26">
                  <c:v>82.44</c:v>
                </c:pt>
                <c:pt idx="27">
                  <c:v>83.06</c:v>
                </c:pt>
                <c:pt idx="28">
                  <c:v>83.35</c:v>
                </c:pt>
                <c:pt idx="29">
                  <c:v>81.790000000000006</c:v>
                </c:pt>
                <c:pt idx="30">
                  <c:v>82.33</c:v>
                </c:pt>
                <c:pt idx="31">
                  <c:v>82.31</c:v>
                </c:pt>
                <c:pt idx="32">
                  <c:v>81.16</c:v>
                </c:pt>
                <c:pt idx="33">
                  <c:v>81.78</c:v>
                </c:pt>
                <c:pt idx="34">
                  <c:v>82.16</c:v>
                </c:pt>
                <c:pt idx="35">
                  <c:v>80.41</c:v>
                </c:pt>
                <c:pt idx="36">
                  <c:v>81.03</c:v>
                </c:pt>
                <c:pt idx="37">
                  <c:v>81.62</c:v>
                </c:pt>
                <c:pt idx="38">
                  <c:v>79.63</c:v>
                </c:pt>
                <c:pt idx="39">
                  <c:v>80.37</c:v>
                </c:pt>
                <c:pt idx="40">
                  <c:v>80.94</c:v>
                </c:pt>
                <c:pt idx="41">
                  <c:v>78.87</c:v>
                </c:pt>
                <c:pt idx="42">
                  <c:v>79.63</c:v>
                </c:pt>
                <c:pt idx="43">
                  <c:v>80.260000000000005</c:v>
                </c:pt>
                <c:pt idx="44">
                  <c:v>78.13</c:v>
                </c:pt>
                <c:pt idx="45">
                  <c:v>79.05</c:v>
                </c:pt>
                <c:pt idx="46">
                  <c:v>79.930000000000007</c:v>
                </c:pt>
                <c:pt idx="47">
                  <c:v>77.53</c:v>
                </c:pt>
                <c:pt idx="48">
                  <c:v>78.290000000000006</c:v>
                </c:pt>
                <c:pt idx="49">
                  <c:v>79.02</c:v>
                </c:pt>
                <c:pt idx="50">
                  <c:v>77.05</c:v>
                </c:pt>
                <c:pt idx="51">
                  <c:v>77.72</c:v>
                </c:pt>
                <c:pt idx="52">
                  <c:v>78.44</c:v>
                </c:pt>
                <c:pt idx="53">
                  <c:v>76.45</c:v>
                </c:pt>
                <c:pt idx="54">
                  <c:v>77.099999999999994</c:v>
                </c:pt>
                <c:pt idx="55">
                  <c:v>78.239999999999995</c:v>
                </c:pt>
                <c:pt idx="56">
                  <c:v>74.2</c:v>
                </c:pt>
                <c:pt idx="57">
                  <c:v>75.45</c:v>
                </c:pt>
                <c:pt idx="58">
                  <c:v>76.5</c:v>
                </c:pt>
                <c:pt idx="59">
                  <c:v>77.44</c:v>
                </c:pt>
                <c:pt idx="60">
                  <c:v>73.63</c:v>
                </c:pt>
                <c:pt idx="61">
                  <c:v>74.81</c:v>
                </c:pt>
                <c:pt idx="62">
                  <c:v>75.87</c:v>
                </c:pt>
                <c:pt idx="63">
                  <c:v>76.31</c:v>
                </c:pt>
                <c:pt idx="64">
                  <c:v>72.77</c:v>
                </c:pt>
                <c:pt idx="65">
                  <c:v>73.989999999999995</c:v>
                </c:pt>
                <c:pt idx="66">
                  <c:v>75.22</c:v>
                </c:pt>
                <c:pt idx="67">
                  <c:v>76.09</c:v>
                </c:pt>
                <c:pt idx="68">
                  <c:v>71.95</c:v>
                </c:pt>
                <c:pt idx="69">
                  <c:v>73.2</c:v>
                </c:pt>
                <c:pt idx="70">
                  <c:v>74.400000000000006</c:v>
                </c:pt>
                <c:pt idx="71">
                  <c:v>75.58</c:v>
                </c:pt>
                <c:pt idx="72">
                  <c:v>71.150000000000006</c:v>
                </c:pt>
                <c:pt idx="73">
                  <c:v>72.45</c:v>
                </c:pt>
                <c:pt idx="74">
                  <c:v>73.760000000000005</c:v>
                </c:pt>
                <c:pt idx="75">
                  <c:v>75.069999999999993</c:v>
                </c:pt>
                <c:pt idx="76">
                  <c:v>70.36</c:v>
                </c:pt>
                <c:pt idx="77">
                  <c:v>71.95</c:v>
                </c:pt>
                <c:pt idx="78">
                  <c:v>73.27</c:v>
                </c:pt>
                <c:pt idx="79">
                  <c:v>74.58</c:v>
                </c:pt>
                <c:pt idx="80">
                  <c:v>69.67</c:v>
                </c:pt>
                <c:pt idx="81">
                  <c:v>71.23</c:v>
                </c:pt>
                <c:pt idx="82">
                  <c:v>72.81</c:v>
                </c:pt>
                <c:pt idx="83">
                  <c:v>74.12</c:v>
                </c:pt>
                <c:pt idx="84">
                  <c:v>69.12</c:v>
                </c:pt>
                <c:pt idx="85">
                  <c:v>70.69</c:v>
                </c:pt>
                <c:pt idx="86">
                  <c:v>72.290000000000006</c:v>
                </c:pt>
                <c:pt idx="87">
                  <c:v>73.73</c:v>
                </c:pt>
                <c:pt idx="88">
                  <c:v>68.69</c:v>
                </c:pt>
                <c:pt idx="89">
                  <c:v>70.150000000000006</c:v>
                </c:pt>
                <c:pt idx="90">
                  <c:v>71.63</c:v>
                </c:pt>
                <c:pt idx="91">
                  <c:v>73.400000000000006</c:v>
                </c:pt>
                <c:pt idx="92">
                  <c:v>68.17</c:v>
                </c:pt>
                <c:pt idx="93">
                  <c:v>69.59</c:v>
                </c:pt>
                <c:pt idx="94">
                  <c:v>71.209999999999994</c:v>
                </c:pt>
                <c:pt idx="95">
                  <c:v>73.11</c:v>
                </c:pt>
                <c:pt idx="96">
                  <c:v>67.31</c:v>
                </c:pt>
                <c:pt idx="97">
                  <c:v>69.05</c:v>
                </c:pt>
                <c:pt idx="98">
                  <c:v>70.69</c:v>
                </c:pt>
                <c:pt idx="99">
                  <c:v>72.739999999999995</c:v>
                </c:pt>
                <c:pt idx="100">
                  <c:v>68.510000000000005</c:v>
                </c:pt>
                <c:pt idx="101">
                  <c:v>66.81</c:v>
                </c:pt>
                <c:pt idx="102">
                  <c:v>69.989999999999995</c:v>
                </c:pt>
                <c:pt idx="103">
                  <c:v>66.09</c:v>
                </c:pt>
                <c:pt idx="104">
                  <c:v>67.91</c:v>
                </c:pt>
                <c:pt idx="105">
                  <c:v>69.540000000000006</c:v>
                </c:pt>
                <c:pt idx="106">
                  <c:v>65.489999999999995</c:v>
                </c:pt>
                <c:pt idx="107">
                  <c:v>67.41</c:v>
                </c:pt>
                <c:pt idx="108">
                  <c:v>69.25</c:v>
                </c:pt>
                <c:pt idx="109">
                  <c:v>64.83</c:v>
                </c:pt>
                <c:pt idx="110">
                  <c:v>66.91</c:v>
                </c:pt>
                <c:pt idx="111">
                  <c:v>68.7</c:v>
                </c:pt>
                <c:pt idx="112">
                  <c:v>64.459999999999994</c:v>
                </c:pt>
                <c:pt idx="113">
                  <c:v>66.44</c:v>
                </c:pt>
                <c:pt idx="114">
                  <c:v>68.11</c:v>
                </c:pt>
                <c:pt idx="115">
                  <c:v>63.78</c:v>
                </c:pt>
                <c:pt idx="116">
                  <c:v>66</c:v>
                </c:pt>
                <c:pt idx="117">
                  <c:v>67.930000000000007</c:v>
                </c:pt>
                <c:pt idx="118">
                  <c:v>63.23</c:v>
                </c:pt>
                <c:pt idx="119">
                  <c:v>65.78</c:v>
                </c:pt>
                <c:pt idx="120">
                  <c:v>67.45</c:v>
                </c:pt>
                <c:pt idx="121">
                  <c:v>63.2</c:v>
                </c:pt>
                <c:pt idx="122">
                  <c:v>65.11</c:v>
                </c:pt>
                <c:pt idx="123">
                  <c:v>66.72</c:v>
                </c:pt>
                <c:pt idx="124">
                  <c:v>62.12</c:v>
                </c:pt>
                <c:pt idx="125">
                  <c:v>64.650000000000006</c:v>
                </c:pt>
                <c:pt idx="126">
                  <c:v>61.66</c:v>
                </c:pt>
                <c:pt idx="127">
                  <c:v>64.47</c:v>
                </c:pt>
                <c:pt idx="128">
                  <c:v>61.41</c:v>
                </c:pt>
                <c:pt idx="129">
                  <c:v>63.77</c:v>
                </c:pt>
                <c:pt idx="130">
                  <c:v>61.13</c:v>
                </c:pt>
                <c:pt idx="131">
                  <c:v>63.28</c:v>
                </c:pt>
                <c:pt idx="132">
                  <c:v>60.68</c:v>
                </c:pt>
                <c:pt idx="133">
                  <c:v>62.93</c:v>
                </c:pt>
                <c:pt idx="134">
                  <c:v>60.06</c:v>
                </c:pt>
                <c:pt idx="135">
                  <c:v>62.47</c:v>
                </c:pt>
                <c:pt idx="136">
                  <c:v>59.93</c:v>
                </c:pt>
                <c:pt idx="137">
                  <c:v>62.41</c:v>
                </c:pt>
                <c:pt idx="138">
                  <c:v>59.76</c:v>
                </c:pt>
                <c:pt idx="139">
                  <c:v>61.72</c:v>
                </c:pt>
                <c:pt idx="140">
                  <c:v>60.29</c:v>
                </c:pt>
                <c:pt idx="141">
                  <c:v>58.93</c:v>
                </c:pt>
                <c:pt idx="142">
                  <c:v>58.77</c:v>
                </c:pt>
                <c:pt idx="143">
                  <c:v>58.86</c:v>
                </c:pt>
                <c:pt idx="144">
                  <c:v>58.24</c:v>
                </c:pt>
                <c:pt idx="145">
                  <c:v>58.27</c:v>
                </c:pt>
                <c:pt idx="146">
                  <c:v>58.22</c:v>
                </c:pt>
                <c:pt idx="147">
                  <c:v>57.95</c:v>
                </c:pt>
                <c:pt idx="148">
                  <c:v>57.65</c:v>
                </c:pt>
                <c:pt idx="149">
                  <c:v>58.96</c:v>
                </c:pt>
                <c:pt idx="150">
                  <c:v>57.56</c:v>
                </c:pt>
                <c:pt idx="151">
                  <c:v>54.16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LINE!$K$1</c:f>
              <c:strCache>
                <c:ptCount val="1"/>
                <c:pt idx="0">
                  <c:v>P3A2_30_PAV, delta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rgbClr val="00B0F0"/>
              </a:solidFill>
            </c:spPr>
          </c:marker>
          <c:xVal>
            <c:numRef>
              <c:f>LINE!$I$2:$I$154</c:f>
              <c:numCache>
                <c:formatCode>General</c:formatCode>
                <c:ptCount val="153"/>
                <c:pt idx="0">
                  <c:v>2.5000000000000001E-5</c:v>
                </c:pt>
                <c:pt idx="1">
                  <c:v>3.1474999999999999E-5</c:v>
                </c:pt>
                <c:pt idx="2">
                  <c:v>3.9625000000000001E-5</c:v>
                </c:pt>
                <c:pt idx="3">
                  <c:v>4.9874999999999999E-5</c:v>
                </c:pt>
                <c:pt idx="4">
                  <c:v>6.2799999999999995E-5</c:v>
                </c:pt>
                <c:pt idx="5">
                  <c:v>7.9050000000000011E-5</c:v>
                </c:pt>
                <c:pt idx="6">
                  <c:v>9.9524999999999993E-5</c:v>
                </c:pt>
                <c:pt idx="7">
                  <c:v>1.2530000000000001E-4</c:v>
                </c:pt>
                <c:pt idx="8">
                  <c:v>1.4000000000000001E-4</c:v>
                </c:pt>
                <c:pt idx="9">
                  <c:v>1.5775000000000001E-4</c:v>
                </c:pt>
                <c:pt idx="10">
                  <c:v>1.7626000000000002E-4</c:v>
                </c:pt>
                <c:pt idx="11">
                  <c:v>1.9857500000000002E-4</c:v>
                </c:pt>
                <c:pt idx="12">
                  <c:v>2.219E-4</c:v>
                </c:pt>
                <c:pt idx="13">
                  <c:v>2.5000000000000001E-4</c:v>
                </c:pt>
                <c:pt idx="14">
                  <c:v>2.7930000000000001E-4</c:v>
                </c:pt>
                <c:pt idx="15">
                  <c:v>3.1475000000000003E-4</c:v>
                </c:pt>
                <c:pt idx="16">
                  <c:v>3.5167999999999999E-4</c:v>
                </c:pt>
                <c:pt idx="17">
                  <c:v>3.9625000000000001E-4</c:v>
                </c:pt>
                <c:pt idx="18">
                  <c:v>4.4268000000000004E-4</c:v>
                </c:pt>
                <c:pt idx="19">
                  <c:v>4.9875000000000006E-4</c:v>
                </c:pt>
                <c:pt idx="20">
                  <c:v>5.5734000000000003E-4</c:v>
                </c:pt>
                <c:pt idx="21">
                  <c:v>6.2799999999999998E-4</c:v>
                </c:pt>
                <c:pt idx="22">
                  <c:v>7.0167999999999999E-4</c:v>
                </c:pt>
                <c:pt idx="23">
                  <c:v>7.9049999999999997E-4</c:v>
                </c:pt>
                <c:pt idx="24">
                  <c:v>8.8340000000000011E-4</c:v>
                </c:pt>
                <c:pt idx="25">
                  <c:v>9.9525000000000004E-4</c:v>
                </c:pt>
                <c:pt idx="26">
                  <c:v>1E-3</c:v>
                </c:pt>
                <c:pt idx="27">
                  <c:v>1.11202E-3</c:v>
                </c:pt>
                <c:pt idx="28">
                  <c:v>1.253E-3</c:v>
                </c:pt>
                <c:pt idx="29">
                  <c:v>1.2590000000000001E-3</c:v>
                </c:pt>
                <c:pt idx="30">
                  <c:v>1.4000000000000002E-3</c:v>
                </c:pt>
                <c:pt idx="31">
                  <c:v>1.5775000000000001E-3</c:v>
                </c:pt>
                <c:pt idx="32">
                  <c:v>1.585E-3</c:v>
                </c:pt>
                <c:pt idx="33">
                  <c:v>1.7626000000000002E-3</c:v>
                </c:pt>
                <c:pt idx="34">
                  <c:v>1.9857500000000001E-3</c:v>
                </c:pt>
                <c:pt idx="35">
                  <c:v>1.9949999999999998E-3</c:v>
                </c:pt>
                <c:pt idx="36">
                  <c:v>2.2190000000000001E-3</c:v>
                </c:pt>
                <c:pt idx="37">
                  <c:v>2.5000000000000001E-3</c:v>
                </c:pt>
                <c:pt idx="38">
                  <c:v>2.5120000000000003E-3</c:v>
                </c:pt>
                <c:pt idx="39">
                  <c:v>2.7930000000000003E-3</c:v>
                </c:pt>
                <c:pt idx="40">
                  <c:v>3.1474999999999997E-3</c:v>
                </c:pt>
                <c:pt idx="41">
                  <c:v>3.1620000000000003E-3</c:v>
                </c:pt>
                <c:pt idx="42">
                  <c:v>3.5167999999999996E-3</c:v>
                </c:pt>
                <c:pt idx="43">
                  <c:v>3.9624999999999999E-3</c:v>
                </c:pt>
                <c:pt idx="44">
                  <c:v>3.9810000000000002E-3</c:v>
                </c:pt>
                <c:pt idx="45">
                  <c:v>4.4267999999999998E-3</c:v>
                </c:pt>
                <c:pt idx="46">
                  <c:v>4.9875000000000006E-3</c:v>
                </c:pt>
                <c:pt idx="47">
                  <c:v>5.012E-3</c:v>
                </c:pt>
                <c:pt idx="48">
                  <c:v>5.5734000000000001E-3</c:v>
                </c:pt>
                <c:pt idx="49">
                  <c:v>6.28E-3</c:v>
                </c:pt>
                <c:pt idx="50">
                  <c:v>6.3100000000000005E-3</c:v>
                </c:pt>
                <c:pt idx="51">
                  <c:v>7.0168000000000001E-3</c:v>
                </c:pt>
                <c:pt idx="52">
                  <c:v>7.9050000000000006E-3</c:v>
                </c:pt>
                <c:pt idx="53">
                  <c:v>7.9430000000000004E-3</c:v>
                </c:pt>
                <c:pt idx="54">
                  <c:v>8.8339999999999998E-3</c:v>
                </c:pt>
                <c:pt idx="55">
                  <c:v>9.9524999999999995E-3</c:v>
                </c:pt>
                <c:pt idx="56">
                  <c:v>0.01</c:v>
                </c:pt>
                <c:pt idx="57">
                  <c:v>1.0000000000000002E-2</c:v>
                </c:pt>
                <c:pt idx="58">
                  <c:v>1.11202E-2</c:v>
                </c:pt>
                <c:pt idx="59">
                  <c:v>1.2529999999999999E-2</c:v>
                </c:pt>
                <c:pt idx="60">
                  <c:v>1.259E-2</c:v>
                </c:pt>
                <c:pt idx="61">
                  <c:v>1.2590000000000002E-2</c:v>
                </c:pt>
                <c:pt idx="62">
                  <c:v>1.4E-2</c:v>
                </c:pt>
                <c:pt idx="63">
                  <c:v>1.5775000000000001E-2</c:v>
                </c:pt>
                <c:pt idx="64">
                  <c:v>1.585E-2</c:v>
                </c:pt>
                <c:pt idx="65">
                  <c:v>1.585E-2</c:v>
                </c:pt>
                <c:pt idx="66">
                  <c:v>1.7625999999999999E-2</c:v>
                </c:pt>
                <c:pt idx="67">
                  <c:v>1.98575E-2</c:v>
                </c:pt>
                <c:pt idx="68">
                  <c:v>1.9949999999999999E-2</c:v>
                </c:pt>
                <c:pt idx="69">
                  <c:v>1.9950000000000002E-2</c:v>
                </c:pt>
                <c:pt idx="70">
                  <c:v>2.2190000000000001E-2</c:v>
                </c:pt>
                <c:pt idx="71">
                  <c:v>2.5000000000000001E-2</c:v>
                </c:pt>
                <c:pt idx="72">
                  <c:v>2.512E-2</c:v>
                </c:pt>
                <c:pt idx="73">
                  <c:v>2.512E-2</c:v>
                </c:pt>
                <c:pt idx="74">
                  <c:v>2.7930000000000003E-2</c:v>
                </c:pt>
                <c:pt idx="75">
                  <c:v>3.1475000000000003E-2</c:v>
                </c:pt>
                <c:pt idx="76">
                  <c:v>3.1620000000000002E-2</c:v>
                </c:pt>
                <c:pt idx="77">
                  <c:v>3.1620000000000002E-2</c:v>
                </c:pt>
                <c:pt idx="78">
                  <c:v>3.5167999999999998E-2</c:v>
                </c:pt>
                <c:pt idx="79">
                  <c:v>3.9625E-2</c:v>
                </c:pt>
                <c:pt idx="80">
                  <c:v>3.9809999999999998E-2</c:v>
                </c:pt>
                <c:pt idx="81">
                  <c:v>3.9810000000000005E-2</c:v>
                </c:pt>
                <c:pt idx="82">
                  <c:v>4.4268000000000002E-2</c:v>
                </c:pt>
                <c:pt idx="83">
                  <c:v>4.9875000000000003E-2</c:v>
                </c:pt>
                <c:pt idx="84">
                  <c:v>5.0119999999999998E-2</c:v>
                </c:pt>
                <c:pt idx="85">
                  <c:v>5.0119999999999998E-2</c:v>
                </c:pt>
                <c:pt idx="86">
                  <c:v>5.5733999999999999E-2</c:v>
                </c:pt>
                <c:pt idx="87">
                  <c:v>6.2800000000000009E-2</c:v>
                </c:pt>
                <c:pt idx="88">
                  <c:v>6.3100000000000003E-2</c:v>
                </c:pt>
                <c:pt idx="89">
                  <c:v>6.3100000000000003E-2</c:v>
                </c:pt>
                <c:pt idx="90">
                  <c:v>7.0167999999999994E-2</c:v>
                </c:pt>
                <c:pt idx="91">
                  <c:v>7.9050000000000009E-2</c:v>
                </c:pt>
                <c:pt idx="92">
                  <c:v>7.9430000000000001E-2</c:v>
                </c:pt>
                <c:pt idx="93">
                  <c:v>7.9430000000000001E-2</c:v>
                </c:pt>
                <c:pt idx="94">
                  <c:v>8.8340000000000002E-2</c:v>
                </c:pt>
                <c:pt idx="95">
                  <c:v>9.9525000000000002E-2</c:v>
                </c:pt>
                <c:pt idx="96">
                  <c:v>0.1</c:v>
                </c:pt>
                <c:pt idx="97">
                  <c:v>0.1</c:v>
                </c:pt>
                <c:pt idx="98">
                  <c:v>0.111202</c:v>
                </c:pt>
                <c:pt idx="99">
                  <c:v>0.125</c:v>
                </c:pt>
                <c:pt idx="100">
                  <c:v>0.12589999999999998</c:v>
                </c:pt>
                <c:pt idx="101">
                  <c:v>0.12590000000000001</c:v>
                </c:pt>
                <c:pt idx="102">
                  <c:v>0.14000000000000001</c:v>
                </c:pt>
                <c:pt idx="103">
                  <c:v>0.1585</c:v>
                </c:pt>
                <c:pt idx="104">
                  <c:v>0.1585</c:v>
                </c:pt>
                <c:pt idx="105">
                  <c:v>0.17626</c:v>
                </c:pt>
                <c:pt idx="106">
                  <c:v>0.19950000000000001</c:v>
                </c:pt>
                <c:pt idx="107">
                  <c:v>0.19950000000000001</c:v>
                </c:pt>
                <c:pt idx="108">
                  <c:v>0.22189999999999999</c:v>
                </c:pt>
                <c:pt idx="109">
                  <c:v>0.25119999999999998</c:v>
                </c:pt>
                <c:pt idx="110">
                  <c:v>0.25120000000000003</c:v>
                </c:pt>
                <c:pt idx="111">
                  <c:v>0.27929999999999999</c:v>
                </c:pt>
                <c:pt idx="112">
                  <c:v>0.31619999999999998</c:v>
                </c:pt>
                <c:pt idx="113">
                  <c:v>0.31620000000000004</c:v>
                </c:pt>
                <c:pt idx="114">
                  <c:v>0.35168000000000005</c:v>
                </c:pt>
                <c:pt idx="115">
                  <c:v>0.39810000000000001</c:v>
                </c:pt>
                <c:pt idx="116">
                  <c:v>0.39810000000000001</c:v>
                </c:pt>
                <c:pt idx="117">
                  <c:v>0.44268000000000002</c:v>
                </c:pt>
                <c:pt idx="118">
                  <c:v>0.50119999999999998</c:v>
                </c:pt>
                <c:pt idx="119">
                  <c:v>0.50119999999999998</c:v>
                </c:pt>
                <c:pt idx="120">
                  <c:v>0.55734000000000006</c:v>
                </c:pt>
                <c:pt idx="121">
                  <c:v>0.63100000000000001</c:v>
                </c:pt>
                <c:pt idx="122">
                  <c:v>0.63100000000000001</c:v>
                </c:pt>
                <c:pt idx="123">
                  <c:v>0.70000000000000007</c:v>
                </c:pt>
                <c:pt idx="124">
                  <c:v>0.79430000000000001</c:v>
                </c:pt>
                <c:pt idx="125">
                  <c:v>0.79430000000000001</c:v>
                </c:pt>
                <c:pt idx="126">
                  <c:v>1</c:v>
                </c:pt>
                <c:pt idx="127">
                  <c:v>1</c:v>
                </c:pt>
                <c:pt idx="128">
                  <c:v>1.2589999999999999</c:v>
                </c:pt>
                <c:pt idx="129">
                  <c:v>1.2590000000000001</c:v>
                </c:pt>
                <c:pt idx="130">
                  <c:v>1.585</c:v>
                </c:pt>
                <c:pt idx="131">
                  <c:v>1.585</c:v>
                </c:pt>
                <c:pt idx="132">
                  <c:v>1.9950000000000001</c:v>
                </c:pt>
                <c:pt idx="133">
                  <c:v>1.9950000000000001</c:v>
                </c:pt>
                <c:pt idx="134">
                  <c:v>2.512</c:v>
                </c:pt>
                <c:pt idx="135">
                  <c:v>2.5120000000000005</c:v>
                </c:pt>
                <c:pt idx="136">
                  <c:v>3.1619999999999999</c:v>
                </c:pt>
                <c:pt idx="137">
                  <c:v>3.1620000000000004</c:v>
                </c:pt>
                <c:pt idx="138">
                  <c:v>3.9809999999999999</c:v>
                </c:pt>
                <c:pt idx="139">
                  <c:v>3.9810000000000003</c:v>
                </c:pt>
                <c:pt idx="140">
                  <c:v>5</c:v>
                </c:pt>
                <c:pt idx="141">
                  <c:v>5.0119999999999996</c:v>
                </c:pt>
                <c:pt idx="142">
                  <c:v>6.31</c:v>
                </c:pt>
                <c:pt idx="143">
                  <c:v>7.9429999999999996</c:v>
                </c:pt>
                <c:pt idx="144">
                  <c:v>10</c:v>
                </c:pt>
                <c:pt idx="145">
                  <c:v>12.59</c:v>
                </c:pt>
                <c:pt idx="146">
                  <c:v>15.85</c:v>
                </c:pt>
                <c:pt idx="147">
                  <c:v>19.95</c:v>
                </c:pt>
                <c:pt idx="148">
                  <c:v>25.12</c:v>
                </c:pt>
                <c:pt idx="149">
                  <c:v>31.62</c:v>
                </c:pt>
                <c:pt idx="150">
                  <c:v>39.81</c:v>
                </c:pt>
                <c:pt idx="151">
                  <c:v>50</c:v>
                </c:pt>
              </c:numCache>
            </c:numRef>
          </c:xVal>
          <c:yVal>
            <c:numRef>
              <c:f>LINE!$K$2:$K$154</c:f>
              <c:numCache>
                <c:formatCode>General</c:formatCode>
                <c:ptCount val="153"/>
                <c:pt idx="0">
                  <c:v>88.88</c:v>
                </c:pt>
                <c:pt idx="1">
                  <c:v>88.73</c:v>
                </c:pt>
                <c:pt idx="2">
                  <c:v>87.79</c:v>
                </c:pt>
                <c:pt idx="3">
                  <c:v>87.58</c:v>
                </c:pt>
                <c:pt idx="4">
                  <c:v>87.24</c:v>
                </c:pt>
                <c:pt idx="5">
                  <c:v>86.91</c:v>
                </c:pt>
                <c:pt idx="6">
                  <c:v>86.54</c:v>
                </c:pt>
                <c:pt idx="7">
                  <c:v>86.79</c:v>
                </c:pt>
                <c:pt idx="8">
                  <c:v>86.75</c:v>
                </c:pt>
                <c:pt idx="9">
                  <c:v>87.43</c:v>
                </c:pt>
                <c:pt idx="10">
                  <c:v>86.51</c:v>
                </c:pt>
                <c:pt idx="11">
                  <c:v>87.51</c:v>
                </c:pt>
                <c:pt idx="12">
                  <c:v>86.27</c:v>
                </c:pt>
                <c:pt idx="13">
                  <c:v>86.43</c:v>
                </c:pt>
                <c:pt idx="14">
                  <c:v>86.08</c:v>
                </c:pt>
                <c:pt idx="15">
                  <c:v>86.49</c:v>
                </c:pt>
                <c:pt idx="16">
                  <c:v>85.84</c:v>
                </c:pt>
                <c:pt idx="17">
                  <c:v>85.59</c:v>
                </c:pt>
                <c:pt idx="18">
                  <c:v>85.64</c:v>
                </c:pt>
                <c:pt idx="19">
                  <c:v>85.03</c:v>
                </c:pt>
                <c:pt idx="20">
                  <c:v>85.26</c:v>
                </c:pt>
                <c:pt idx="21">
                  <c:v>84.24</c:v>
                </c:pt>
                <c:pt idx="22">
                  <c:v>84.6</c:v>
                </c:pt>
                <c:pt idx="23">
                  <c:v>84.5</c:v>
                </c:pt>
                <c:pt idx="24">
                  <c:v>83.61</c:v>
                </c:pt>
                <c:pt idx="25">
                  <c:v>83.6</c:v>
                </c:pt>
                <c:pt idx="26">
                  <c:v>82.98</c:v>
                </c:pt>
                <c:pt idx="27">
                  <c:v>82.76</c:v>
                </c:pt>
                <c:pt idx="28">
                  <c:v>83.15</c:v>
                </c:pt>
                <c:pt idx="29">
                  <c:v>82.5</c:v>
                </c:pt>
                <c:pt idx="30">
                  <c:v>82.68</c:v>
                </c:pt>
                <c:pt idx="31">
                  <c:v>83.68</c:v>
                </c:pt>
                <c:pt idx="32">
                  <c:v>82.01</c:v>
                </c:pt>
                <c:pt idx="33">
                  <c:v>82</c:v>
                </c:pt>
                <c:pt idx="34">
                  <c:v>81.95</c:v>
                </c:pt>
                <c:pt idx="35">
                  <c:v>81.569999999999993</c:v>
                </c:pt>
                <c:pt idx="36">
                  <c:v>81.64</c:v>
                </c:pt>
                <c:pt idx="37">
                  <c:v>81.64</c:v>
                </c:pt>
                <c:pt idx="38">
                  <c:v>81.150000000000006</c:v>
                </c:pt>
                <c:pt idx="39">
                  <c:v>81.31</c:v>
                </c:pt>
                <c:pt idx="40">
                  <c:v>81.88</c:v>
                </c:pt>
                <c:pt idx="41">
                  <c:v>80.73</c:v>
                </c:pt>
                <c:pt idx="42">
                  <c:v>80.81</c:v>
                </c:pt>
                <c:pt idx="43">
                  <c:v>80.849999999999994</c:v>
                </c:pt>
                <c:pt idx="44">
                  <c:v>80.13</c:v>
                </c:pt>
                <c:pt idx="45">
                  <c:v>79.84</c:v>
                </c:pt>
                <c:pt idx="46">
                  <c:v>79.89</c:v>
                </c:pt>
                <c:pt idx="47">
                  <c:v>79.040000000000006</c:v>
                </c:pt>
                <c:pt idx="48">
                  <c:v>79.36</c:v>
                </c:pt>
                <c:pt idx="49">
                  <c:v>79.53</c:v>
                </c:pt>
                <c:pt idx="50">
                  <c:v>77.28</c:v>
                </c:pt>
                <c:pt idx="51">
                  <c:v>78.599999999999994</c:v>
                </c:pt>
                <c:pt idx="52">
                  <c:v>79.95</c:v>
                </c:pt>
                <c:pt idx="53">
                  <c:v>76</c:v>
                </c:pt>
                <c:pt idx="54">
                  <c:v>77.91</c:v>
                </c:pt>
                <c:pt idx="55">
                  <c:v>78.78</c:v>
                </c:pt>
                <c:pt idx="56">
                  <c:v>75.650000000000006</c:v>
                </c:pt>
                <c:pt idx="57">
                  <c:v>76.17</c:v>
                </c:pt>
                <c:pt idx="58">
                  <c:v>76.81</c:v>
                </c:pt>
                <c:pt idx="59">
                  <c:v>78.5</c:v>
                </c:pt>
                <c:pt idx="60">
                  <c:v>74.760000000000005</c:v>
                </c:pt>
                <c:pt idx="61">
                  <c:v>75.260000000000005</c:v>
                </c:pt>
                <c:pt idx="62">
                  <c:v>76.180000000000007</c:v>
                </c:pt>
                <c:pt idx="63">
                  <c:v>77.34</c:v>
                </c:pt>
                <c:pt idx="64">
                  <c:v>74.05</c:v>
                </c:pt>
                <c:pt idx="65">
                  <c:v>74.81</c:v>
                </c:pt>
                <c:pt idx="66">
                  <c:v>75.489999999999995</c:v>
                </c:pt>
                <c:pt idx="67">
                  <c:v>76.75</c:v>
                </c:pt>
                <c:pt idx="68">
                  <c:v>73.47</c:v>
                </c:pt>
                <c:pt idx="69">
                  <c:v>74.930000000000007</c:v>
                </c:pt>
                <c:pt idx="70">
                  <c:v>75.459999999999994</c:v>
                </c:pt>
                <c:pt idx="71">
                  <c:v>76.180000000000007</c:v>
                </c:pt>
                <c:pt idx="72">
                  <c:v>73.010000000000005</c:v>
                </c:pt>
                <c:pt idx="73">
                  <c:v>74.63</c:v>
                </c:pt>
                <c:pt idx="74">
                  <c:v>74.92</c:v>
                </c:pt>
                <c:pt idx="75">
                  <c:v>75.61</c:v>
                </c:pt>
                <c:pt idx="76">
                  <c:v>72.59</c:v>
                </c:pt>
                <c:pt idx="77">
                  <c:v>73</c:v>
                </c:pt>
                <c:pt idx="78">
                  <c:v>74.8</c:v>
                </c:pt>
                <c:pt idx="79">
                  <c:v>75.040000000000006</c:v>
                </c:pt>
                <c:pt idx="80">
                  <c:v>71.97</c:v>
                </c:pt>
                <c:pt idx="81">
                  <c:v>72.709999999999994</c:v>
                </c:pt>
                <c:pt idx="82">
                  <c:v>73.290000000000006</c:v>
                </c:pt>
                <c:pt idx="83">
                  <c:v>74.52</c:v>
                </c:pt>
                <c:pt idx="84">
                  <c:v>70.849999999999994</c:v>
                </c:pt>
                <c:pt idx="85">
                  <c:v>72.08</c:v>
                </c:pt>
                <c:pt idx="86">
                  <c:v>72.540000000000006</c:v>
                </c:pt>
                <c:pt idx="87">
                  <c:v>73.92</c:v>
                </c:pt>
                <c:pt idx="88">
                  <c:v>69.11</c:v>
                </c:pt>
                <c:pt idx="89">
                  <c:v>70.819999999999993</c:v>
                </c:pt>
                <c:pt idx="90">
                  <c:v>72.209999999999994</c:v>
                </c:pt>
                <c:pt idx="91">
                  <c:v>73.38</c:v>
                </c:pt>
                <c:pt idx="92">
                  <c:v>67.83</c:v>
                </c:pt>
                <c:pt idx="93">
                  <c:v>70.81</c:v>
                </c:pt>
                <c:pt idx="94">
                  <c:v>71.95</c:v>
                </c:pt>
                <c:pt idx="95">
                  <c:v>72.84</c:v>
                </c:pt>
                <c:pt idx="96">
                  <c:v>68.14</c:v>
                </c:pt>
                <c:pt idx="97">
                  <c:v>69.42</c:v>
                </c:pt>
                <c:pt idx="98">
                  <c:v>71.540000000000006</c:v>
                </c:pt>
                <c:pt idx="99">
                  <c:v>72.180000000000007</c:v>
                </c:pt>
                <c:pt idx="100">
                  <c:v>68.489999999999995</c:v>
                </c:pt>
                <c:pt idx="101">
                  <c:v>67.09</c:v>
                </c:pt>
                <c:pt idx="102">
                  <c:v>71.05</c:v>
                </c:pt>
                <c:pt idx="103">
                  <c:v>67.400000000000006</c:v>
                </c:pt>
                <c:pt idx="104">
                  <c:v>68.959999999999994</c:v>
                </c:pt>
                <c:pt idx="105">
                  <c:v>70.72</c:v>
                </c:pt>
                <c:pt idx="106">
                  <c:v>66.91</c:v>
                </c:pt>
                <c:pt idx="107">
                  <c:v>69.349999999999994</c:v>
                </c:pt>
                <c:pt idx="108">
                  <c:v>70.08</c:v>
                </c:pt>
                <c:pt idx="109">
                  <c:v>66.77</c:v>
                </c:pt>
                <c:pt idx="110">
                  <c:v>68.64</c:v>
                </c:pt>
                <c:pt idx="111">
                  <c:v>69.67</c:v>
                </c:pt>
                <c:pt idx="112">
                  <c:v>65.47</c:v>
                </c:pt>
                <c:pt idx="113">
                  <c:v>67.05</c:v>
                </c:pt>
                <c:pt idx="114">
                  <c:v>69.14</c:v>
                </c:pt>
                <c:pt idx="115">
                  <c:v>65.75</c:v>
                </c:pt>
                <c:pt idx="116">
                  <c:v>66.930000000000007</c:v>
                </c:pt>
                <c:pt idx="117">
                  <c:v>68.69</c:v>
                </c:pt>
                <c:pt idx="118">
                  <c:v>65.03</c:v>
                </c:pt>
                <c:pt idx="119">
                  <c:v>66.44</c:v>
                </c:pt>
                <c:pt idx="120">
                  <c:v>68.260000000000005</c:v>
                </c:pt>
                <c:pt idx="121">
                  <c:v>62.83</c:v>
                </c:pt>
                <c:pt idx="122">
                  <c:v>65.959999999999994</c:v>
                </c:pt>
                <c:pt idx="123">
                  <c:v>67.510000000000005</c:v>
                </c:pt>
                <c:pt idx="124">
                  <c:v>64.290000000000006</c:v>
                </c:pt>
                <c:pt idx="125">
                  <c:v>65.48</c:v>
                </c:pt>
                <c:pt idx="126">
                  <c:v>64.08</c:v>
                </c:pt>
                <c:pt idx="127">
                  <c:v>65.010000000000005</c:v>
                </c:pt>
                <c:pt idx="128">
                  <c:v>63.68</c:v>
                </c:pt>
                <c:pt idx="129">
                  <c:v>64.540000000000006</c:v>
                </c:pt>
                <c:pt idx="130">
                  <c:v>63.09</c:v>
                </c:pt>
                <c:pt idx="131">
                  <c:v>64.06</c:v>
                </c:pt>
                <c:pt idx="132">
                  <c:v>61.88</c:v>
                </c:pt>
                <c:pt idx="133">
                  <c:v>63.64</c:v>
                </c:pt>
                <c:pt idx="134">
                  <c:v>59.88</c:v>
                </c:pt>
                <c:pt idx="135">
                  <c:v>63.06</c:v>
                </c:pt>
                <c:pt idx="136">
                  <c:v>60.51</c:v>
                </c:pt>
                <c:pt idx="137">
                  <c:v>62.62</c:v>
                </c:pt>
                <c:pt idx="138">
                  <c:v>60.05</c:v>
                </c:pt>
                <c:pt idx="139">
                  <c:v>62.14</c:v>
                </c:pt>
                <c:pt idx="140">
                  <c:v>60.72</c:v>
                </c:pt>
                <c:pt idx="141">
                  <c:v>59.59</c:v>
                </c:pt>
                <c:pt idx="142">
                  <c:v>58.52</c:v>
                </c:pt>
                <c:pt idx="143">
                  <c:v>58.86</c:v>
                </c:pt>
                <c:pt idx="144">
                  <c:v>58.5</c:v>
                </c:pt>
                <c:pt idx="145">
                  <c:v>58.15</c:v>
                </c:pt>
                <c:pt idx="146">
                  <c:v>57.8</c:v>
                </c:pt>
                <c:pt idx="147">
                  <c:v>58</c:v>
                </c:pt>
                <c:pt idx="148">
                  <c:v>56.95</c:v>
                </c:pt>
                <c:pt idx="149">
                  <c:v>56.83</c:v>
                </c:pt>
                <c:pt idx="150">
                  <c:v>56.43</c:v>
                </c:pt>
                <c:pt idx="151">
                  <c:v>53.05</c:v>
                </c:pt>
              </c:numCache>
            </c:numRef>
          </c:yVal>
          <c:smooth val="1"/>
        </c:ser>
        <c:ser>
          <c:idx val="3"/>
          <c:order val="5"/>
          <c:tx>
            <c:strRef>
              <c:f>LINE!$F$1</c:f>
              <c:strCache>
                <c:ptCount val="1"/>
                <c:pt idx="0">
                  <c:v>P3A3_8_PAV,delta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4"/>
            <c:spPr>
              <a:solidFill>
                <a:srgbClr val="FF0000"/>
              </a:solidFill>
            </c:spPr>
          </c:marker>
          <c:xVal>
            <c:numRef>
              <c:f>LINE!$D$2:$D$154</c:f>
              <c:numCache>
                <c:formatCode>General</c:formatCode>
                <c:ptCount val="153"/>
                <c:pt idx="0">
                  <c:v>2.2000000000000003E-5</c:v>
                </c:pt>
                <c:pt idx="1">
                  <c:v>2.7698000000000001E-5</c:v>
                </c:pt>
                <c:pt idx="2">
                  <c:v>3.4870000000000003E-5</c:v>
                </c:pt>
                <c:pt idx="3">
                  <c:v>4.3890000000000002E-5</c:v>
                </c:pt>
                <c:pt idx="4">
                  <c:v>5.5264000000000005E-5</c:v>
                </c:pt>
                <c:pt idx="5">
                  <c:v>6.9564000000000014E-5</c:v>
                </c:pt>
                <c:pt idx="6">
                  <c:v>8.7582000000000003E-5</c:v>
                </c:pt>
                <c:pt idx="7">
                  <c:v>1.10264E-4</c:v>
                </c:pt>
                <c:pt idx="8">
                  <c:v>1.2999999999999999E-4</c:v>
                </c:pt>
                <c:pt idx="9">
                  <c:v>1.3882E-4</c:v>
                </c:pt>
                <c:pt idx="10">
                  <c:v>1.6367000000000001E-4</c:v>
                </c:pt>
                <c:pt idx="11">
                  <c:v>1.7474600000000001E-4</c:v>
                </c:pt>
                <c:pt idx="12">
                  <c:v>2.0604999999999999E-4</c:v>
                </c:pt>
                <c:pt idx="13">
                  <c:v>2.2000000000000003E-4</c:v>
                </c:pt>
                <c:pt idx="14">
                  <c:v>2.5934999999999999E-4</c:v>
                </c:pt>
                <c:pt idx="15">
                  <c:v>2.7698000000000002E-4</c:v>
                </c:pt>
                <c:pt idx="16">
                  <c:v>3.2655999999999999E-4</c:v>
                </c:pt>
                <c:pt idx="17">
                  <c:v>3.4870000000000002E-4</c:v>
                </c:pt>
                <c:pt idx="18">
                  <c:v>4.1105999999999998E-4</c:v>
                </c:pt>
                <c:pt idx="19">
                  <c:v>4.3890000000000004E-4</c:v>
                </c:pt>
                <c:pt idx="20">
                  <c:v>5.1752999999999999E-4</c:v>
                </c:pt>
                <c:pt idx="21">
                  <c:v>5.5263999999999997E-4</c:v>
                </c:pt>
                <c:pt idx="22">
                  <c:v>6.5155999999999992E-4</c:v>
                </c:pt>
                <c:pt idx="23">
                  <c:v>6.9563999999999997E-4</c:v>
                </c:pt>
                <c:pt idx="24">
                  <c:v>8.2030000000000004E-4</c:v>
                </c:pt>
                <c:pt idx="25">
                  <c:v>8.7582000000000003E-4</c:v>
                </c:pt>
                <c:pt idx="26">
                  <c:v>1E-3</c:v>
                </c:pt>
                <c:pt idx="27">
                  <c:v>1.0325899999999999E-3</c:v>
                </c:pt>
                <c:pt idx="28">
                  <c:v>1.10264E-3</c:v>
                </c:pt>
                <c:pt idx="29">
                  <c:v>1.2590000000000001E-3</c:v>
                </c:pt>
                <c:pt idx="30">
                  <c:v>1.2999999999999999E-3</c:v>
                </c:pt>
                <c:pt idx="31">
                  <c:v>1.3882E-3</c:v>
                </c:pt>
                <c:pt idx="32">
                  <c:v>1.585E-3</c:v>
                </c:pt>
                <c:pt idx="33">
                  <c:v>1.6367E-3</c:v>
                </c:pt>
                <c:pt idx="34">
                  <c:v>1.7474600000000002E-3</c:v>
                </c:pt>
                <c:pt idx="35">
                  <c:v>1.9949999999999998E-3</c:v>
                </c:pt>
                <c:pt idx="36">
                  <c:v>2.0604999999999998E-3</c:v>
                </c:pt>
                <c:pt idx="37">
                  <c:v>2.2000000000000001E-3</c:v>
                </c:pt>
                <c:pt idx="38">
                  <c:v>2.5120000000000003E-3</c:v>
                </c:pt>
                <c:pt idx="39">
                  <c:v>2.5934999999999999E-3</c:v>
                </c:pt>
                <c:pt idx="40">
                  <c:v>2.7697999999999998E-3</c:v>
                </c:pt>
                <c:pt idx="41">
                  <c:v>3.1620000000000003E-3</c:v>
                </c:pt>
                <c:pt idx="42">
                  <c:v>3.2655999999999996E-3</c:v>
                </c:pt>
                <c:pt idx="43">
                  <c:v>3.4870000000000001E-3</c:v>
                </c:pt>
                <c:pt idx="44">
                  <c:v>3.9810000000000002E-3</c:v>
                </c:pt>
                <c:pt idx="45">
                  <c:v>4.1105999999999998E-3</c:v>
                </c:pt>
                <c:pt idx="46">
                  <c:v>4.3890000000000005E-3</c:v>
                </c:pt>
                <c:pt idx="47">
                  <c:v>5.012E-3</c:v>
                </c:pt>
                <c:pt idx="48">
                  <c:v>5.1752999999999999E-3</c:v>
                </c:pt>
                <c:pt idx="49">
                  <c:v>5.5264000000000008E-3</c:v>
                </c:pt>
                <c:pt idx="50">
                  <c:v>6.3100000000000005E-3</c:v>
                </c:pt>
                <c:pt idx="51">
                  <c:v>6.515599999999999E-3</c:v>
                </c:pt>
                <c:pt idx="52">
                  <c:v>6.9564000000000006E-3</c:v>
                </c:pt>
                <c:pt idx="53">
                  <c:v>7.9430000000000004E-3</c:v>
                </c:pt>
                <c:pt idx="54">
                  <c:v>8.2030000000000002E-3</c:v>
                </c:pt>
                <c:pt idx="55">
                  <c:v>8.7582000000000007E-3</c:v>
                </c:pt>
                <c:pt idx="56">
                  <c:v>0.01</c:v>
                </c:pt>
                <c:pt idx="57">
                  <c:v>1.0000000000000002E-2</c:v>
                </c:pt>
                <c:pt idx="58">
                  <c:v>1.0325899999999999E-2</c:v>
                </c:pt>
                <c:pt idx="59">
                  <c:v>1.10264E-2</c:v>
                </c:pt>
                <c:pt idx="60">
                  <c:v>1.259E-2</c:v>
                </c:pt>
                <c:pt idx="61">
                  <c:v>1.2590000000000002E-2</c:v>
                </c:pt>
                <c:pt idx="62">
                  <c:v>1.2999999999999999E-2</c:v>
                </c:pt>
                <c:pt idx="63">
                  <c:v>1.3882E-2</c:v>
                </c:pt>
                <c:pt idx="64">
                  <c:v>1.585E-2</c:v>
                </c:pt>
                <c:pt idx="65">
                  <c:v>1.585E-2</c:v>
                </c:pt>
                <c:pt idx="66">
                  <c:v>1.6367E-2</c:v>
                </c:pt>
                <c:pt idx="67">
                  <c:v>1.74746E-2</c:v>
                </c:pt>
                <c:pt idx="68">
                  <c:v>1.9949999999999999E-2</c:v>
                </c:pt>
                <c:pt idx="69">
                  <c:v>1.9950000000000002E-2</c:v>
                </c:pt>
                <c:pt idx="70">
                  <c:v>2.0604999999999998E-2</c:v>
                </c:pt>
                <c:pt idx="71">
                  <c:v>2.2000000000000002E-2</c:v>
                </c:pt>
                <c:pt idx="72">
                  <c:v>2.512E-2</c:v>
                </c:pt>
                <c:pt idx="73">
                  <c:v>2.512E-2</c:v>
                </c:pt>
                <c:pt idx="74">
                  <c:v>2.5935E-2</c:v>
                </c:pt>
                <c:pt idx="75">
                  <c:v>2.7698E-2</c:v>
                </c:pt>
                <c:pt idx="76">
                  <c:v>3.1620000000000002E-2</c:v>
                </c:pt>
                <c:pt idx="77">
                  <c:v>3.1620000000000002E-2</c:v>
                </c:pt>
                <c:pt idx="78">
                  <c:v>3.2655999999999998E-2</c:v>
                </c:pt>
                <c:pt idx="79">
                  <c:v>3.4869999999999998E-2</c:v>
                </c:pt>
                <c:pt idx="80">
                  <c:v>3.9809999999999998E-2</c:v>
                </c:pt>
                <c:pt idx="81">
                  <c:v>3.9810000000000005E-2</c:v>
                </c:pt>
                <c:pt idx="82">
                  <c:v>4.1105999999999997E-2</c:v>
                </c:pt>
                <c:pt idx="83">
                  <c:v>4.3889999999999998E-2</c:v>
                </c:pt>
                <c:pt idx="84">
                  <c:v>5.0119999999999998E-2</c:v>
                </c:pt>
                <c:pt idx="85">
                  <c:v>5.0119999999999998E-2</c:v>
                </c:pt>
                <c:pt idx="86">
                  <c:v>5.1752999999999993E-2</c:v>
                </c:pt>
                <c:pt idx="87">
                  <c:v>5.5264000000000008E-2</c:v>
                </c:pt>
                <c:pt idx="88">
                  <c:v>6.3100000000000003E-2</c:v>
                </c:pt>
                <c:pt idx="89">
                  <c:v>6.3100000000000003E-2</c:v>
                </c:pt>
                <c:pt idx="90">
                  <c:v>6.5155999999999992E-2</c:v>
                </c:pt>
                <c:pt idx="91">
                  <c:v>6.9564000000000001E-2</c:v>
                </c:pt>
                <c:pt idx="92">
                  <c:v>7.9430000000000001E-2</c:v>
                </c:pt>
                <c:pt idx="93">
                  <c:v>7.9430000000000001E-2</c:v>
                </c:pt>
                <c:pt idx="94">
                  <c:v>8.2029999999999992E-2</c:v>
                </c:pt>
                <c:pt idx="95">
                  <c:v>8.7582000000000007E-2</c:v>
                </c:pt>
                <c:pt idx="96">
                  <c:v>0.1</c:v>
                </c:pt>
                <c:pt idx="97">
                  <c:v>0.1</c:v>
                </c:pt>
                <c:pt idx="98">
                  <c:v>0.10325899999999999</c:v>
                </c:pt>
                <c:pt idx="99">
                  <c:v>0.11</c:v>
                </c:pt>
                <c:pt idx="100">
                  <c:v>0.12589999999999998</c:v>
                </c:pt>
                <c:pt idx="101">
                  <c:v>0.12590000000000001</c:v>
                </c:pt>
                <c:pt idx="102">
                  <c:v>0.13</c:v>
                </c:pt>
                <c:pt idx="103">
                  <c:v>0.1585</c:v>
                </c:pt>
                <c:pt idx="104">
                  <c:v>0.1585</c:v>
                </c:pt>
                <c:pt idx="105">
                  <c:v>0.16366999999999998</c:v>
                </c:pt>
                <c:pt idx="106">
                  <c:v>0.19950000000000001</c:v>
                </c:pt>
                <c:pt idx="107">
                  <c:v>0.19950000000000001</c:v>
                </c:pt>
                <c:pt idx="108">
                  <c:v>0.20604999999999998</c:v>
                </c:pt>
                <c:pt idx="109">
                  <c:v>0.25119999999999998</c:v>
                </c:pt>
                <c:pt idx="110">
                  <c:v>0.25120000000000003</c:v>
                </c:pt>
                <c:pt idx="111">
                  <c:v>0.25934999999999997</c:v>
                </c:pt>
                <c:pt idx="112">
                  <c:v>0.31619999999999998</c:v>
                </c:pt>
                <c:pt idx="113">
                  <c:v>0.31620000000000004</c:v>
                </c:pt>
                <c:pt idx="114">
                  <c:v>0.32656000000000002</c:v>
                </c:pt>
                <c:pt idx="115">
                  <c:v>0.39810000000000001</c:v>
                </c:pt>
                <c:pt idx="116">
                  <c:v>0.39810000000000001</c:v>
                </c:pt>
                <c:pt idx="117">
                  <c:v>0.41105999999999998</c:v>
                </c:pt>
                <c:pt idx="118">
                  <c:v>0.50119999999999998</c:v>
                </c:pt>
                <c:pt idx="119">
                  <c:v>0.50119999999999998</c:v>
                </c:pt>
                <c:pt idx="120">
                  <c:v>0.51753000000000005</c:v>
                </c:pt>
                <c:pt idx="121">
                  <c:v>0.63100000000000001</c:v>
                </c:pt>
                <c:pt idx="122">
                  <c:v>0.63100000000000001</c:v>
                </c:pt>
                <c:pt idx="123">
                  <c:v>0.65</c:v>
                </c:pt>
                <c:pt idx="124">
                  <c:v>0.79430000000000001</c:v>
                </c:pt>
                <c:pt idx="125">
                  <c:v>0.79430000000000001</c:v>
                </c:pt>
                <c:pt idx="126">
                  <c:v>1</c:v>
                </c:pt>
                <c:pt idx="127">
                  <c:v>1</c:v>
                </c:pt>
                <c:pt idx="128">
                  <c:v>1.2589999999999999</c:v>
                </c:pt>
                <c:pt idx="129">
                  <c:v>1.2590000000000001</c:v>
                </c:pt>
                <c:pt idx="130">
                  <c:v>1.585</c:v>
                </c:pt>
                <c:pt idx="131">
                  <c:v>1.585</c:v>
                </c:pt>
                <c:pt idx="132">
                  <c:v>1.9950000000000001</c:v>
                </c:pt>
                <c:pt idx="133">
                  <c:v>1.9950000000000001</c:v>
                </c:pt>
                <c:pt idx="134">
                  <c:v>2.512</c:v>
                </c:pt>
                <c:pt idx="135">
                  <c:v>2.5120000000000005</c:v>
                </c:pt>
                <c:pt idx="136">
                  <c:v>3.1619999999999999</c:v>
                </c:pt>
                <c:pt idx="137">
                  <c:v>3.1620000000000004</c:v>
                </c:pt>
                <c:pt idx="138">
                  <c:v>3.9809999999999999</c:v>
                </c:pt>
                <c:pt idx="139">
                  <c:v>3.9810000000000003</c:v>
                </c:pt>
                <c:pt idx="140">
                  <c:v>5</c:v>
                </c:pt>
                <c:pt idx="141">
                  <c:v>5.0119999999999996</c:v>
                </c:pt>
                <c:pt idx="142">
                  <c:v>6.31</c:v>
                </c:pt>
                <c:pt idx="143">
                  <c:v>7.9429999999999996</c:v>
                </c:pt>
                <c:pt idx="144">
                  <c:v>10</c:v>
                </c:pt>
                <c:pt idx="145">
                  <c:v>12.59</c:v>
                </c:pt>
                <c:pt idx="146">
                  <c:v>15.85</c:v>
                </c:pt>
                <c:pt idx="147">
                  <c:v>19.95</c:v>
                </c:pt>
                <c:pt idx="148">
                  <c:v>25.12</c:v>
                </c:pt>
                <c:pt idx="149">
                  <c:v>31.62</c:v>
                </c:pt>
                <c:pt idx="150">
                  <c:v>39.81</c:v>
                </c:pt>
                <c:pt idx="151">
                  <c:v>50</c:v>
                </c:pt>
              </c:numCache>
            </c:numRef>
          </c:xVal>
          <c:yVal>
            <c:numRef>
              <c:f>LINE!$F$2:$F$154</c:f>
              <c:numCache>
                <c:formatCode>General</c:formatCode>
                <c:ptCount val="153"/>
                <c:pt idx="0">
                  <c:v>87.94</c:v>
                </c:pt>
                <c:pt idx="1">
                  <c:v>87.47</c:v>
                </c:pt>
                <c:pt idx="2">
                  <c:v>87.12</c:v>
                </c:pt>
                <c:pt idx="3">
                  <c:v>86.83</c:v>
                </c:pt>
                <c:pt idx="4">
                  <c:v>86.52</c:v>
                </c:pt>
                <c:pt idx="5">
                  <c:v>86.28</c:v>
                </c:pt>
                <c:pt idx="6">
                  <c:v>85.93</c:v>
                </c:pt>
                <c:pt idx="7">
                  <c:v>85.47</c:v>
                </c:pt>
                <c:pt idx="8">
                  <c:v>84.88</c:v>
                </c:pt>
                <c:pt idx="9">
                  <c:v>84.86</c:v>
                </c:pt>
                <c:pt idx="10">
                  <c:v>84.48</c:v>
                </c:pt>
                <c:pt idx="11">
                  <c:v>84.25</c:v>
                </c:pt>
                <c:pt idx="12">
                  <c:v>84.07</c:v>
                </c:pt>
                <c:pt idx="13">
                  <c:v>83.88</c:v>
                </c:pt>
                <c:pt idx="14">
                  <c:v>83.7</c:v>
                </c:pt>
                <c:pt idx="15">
                  <c:v>83.32</c:v>
                </c:pt>
                <c:pt idx="16">
                  <c:v>83.35</c:v>
                </c:pt>
                <c:pt idx="17">
                  <c:v>82.79</c:v>
                </c:pt>
                <c:pt idx="18">
                  <c:v>82.99</c:v>
                </c:pt>
                <c:pt idx="19">
                  <c:v>82.32</c:v>
                </c:pt>
                <c:pt idx="20">
                  <c:v>82.4</c:v>
                </c:pt>
                <c:pt idx="21">
                  <c:v>81.760000000000005</c:v>
                </c:pt>
                <c:pt idx="22">
                  <c:v>81.22</c:v>
                </c:pt>
                <c:pt idx="23">
                  <c:v>80.959999999999994</c:v>
                </c:pt>
                <c:pt idx="24">
                  <c:v>79.48</c:v>
                </c:pt>
                <c:pt idx="25">
                  <c:v>80.37</c:v>
                </c:pt>
                <c:pt idx="26">
                  <c:v>79.86</c:v>
                </c:pt>
                <c:pt idx="27">
                  <c:v>78.23</c:v>
                </c:pt>
                <c:pt idx="28">
                  <c:v>79.680000000000007</c:v>
                </c:pt>
                <c:pt idx="29">
                  <c:v>78.64</c:v>
                </c:pt>
                <c:pt idx="30">
                  <c:v>78.430000000000007</c:v>
                </c:pt>
                <c:pt idx="31">
                  <c:v>78.86</c:v>
                </c:pt>
                <c:pt idx="32">
                  <c:v>77.95</c:v>
                </c:pt>
                <c:pt idx="33">
                  <c:v>77.2</c:v>
                </c:pt>
                <c:pt idx="34">
                  <c:v>78.06</c:v>
                </c:pt>
                <c:pt idx="35">
                  <c:v>77.34</c:v>
                </c:pt>
                <c:pt idx="36">
                  <c:v>77.37</c:v>
                </c:pt>
                <c:pt idx="37">
                  <c:v>77.400000000000006</c:v>
                </c:pt>
                <c:pt idx="38">
                  <c:v>76.7</c:v>
                </c:pt>
                <c:pt idx="39">
                  <c:v>76.55</c:v>
                </c:pt>
                <c:pt idx="40">
                  <c:v>76.569999999999993</c:v>
                </c:pt>
                <c:pt idx="41">
                  <c:v>76.17</c:v>
                </c:pt>
                <c:pt idx="42">
                  <c:v>76.16</c:v>
                </c:pt>
                <c:pt idx="43">
                  <c:v>76.03</c:v>
                </c:pt>
                <c:pt idx="44">
                  <c:v>75.36</c:v>
                </c:pt>
                <c:pt idx="45">
                  <c:v>74.739999999999995</c:v>
                </c:pt>
                <c:pt idx="46">
                  <c:v>75.42</c:v>
                </c:pt>
                <c:pt idx="47">
                  <c:v>73.959999999999994</c:v>
                </c:pt>
                <c:pt idx="48">
                  <c:v>74.89</c:v>
                </c:pt>
                <c:pt idx="49">
                  <c:v>74.62</c:v>
                </c:pt>
                <c:pt idx="50">
                  <c:v>72.040000000000006</c:v>
                </c:pt>
                <c:pt idx="51">
                  <c:v>74.040000000000006</c:v>
                </c:pt>
                <c:pt idx="52">
                  <c:v>73.8</c:v>
                </c:pt>
                <c:pt idx="53">
                  <c:v>70.78</c:v>
                </c:pt>
                <c:pt idx="54">
                  <c:v>71.59</c:v>
                </c:pt>
                <c:pt idx="55">
                  <c:v>73.069999999999993</c:v>
                </c:pt>
                <c:pt idx="56">
                  <c:v>70.92</c:v>
                </c:pt>
                <c:pt idx="57">
                  <c:v>70.94</c:v>
                </c:pt>
                <c:pt idx="58">
                  <c:v>72.959999999999994</c:v>
                </c:pt>
                <c:pt idx="59">
                  <c:v>72.67</c:v>
                </c:pt>
                <c:pt idx="60">
                  <c:v>70.150000000000006</c:v>
                </c:pt>
                <c:pt idx="61">
                  <c:v>69.66</c:v>
                </c:pt>
                <c:pt idx="62">
                  <c:v>72.260000000000005</c:v>
                </c:pt>
                <c:pt idx="63">
                  <c:v>71.790000000000006</c:v>
                </c:pt>
                <c:pt idx="64">
                  <c:v>69.319999999999993</c:v>
                </c:pt>
                <c:pt idx="65">
                  <c:v>69.78</c:v>
                </c:pt>
                <c:pt idx="66">
                  <c:v>71.56</c:v>
                </c:pt>
                <c:pt idx="67">
                  <c:v>71.08</c:v>
                </c:pt>
                <c:pt idx="68">
                  <c:v>68.66</c:v>
                </c:pt>
                <c:pt idx="69">
                  <c:v>69.16</c:v>
                </c:pt>
                <c:pt idx="70">
                  <c:v>70.75</c:v>
                </c:pt>
                <c:pt idx="71">
                  <c:v>70.760000000000005</c:v>
                </c:pt>
                <c:pt idx="72">
                  <c:v>68.12</c:v>
                </c:pt>
                <c:pt idx="73">
                  <c:v>68.91</c:v>
                </c:pt>
                <c:pt idx="74">
                  <c:v>70</c:v>
                </c:pt>
                <c:pt idx="75">
                  <c:v>70.03</c:v>
                </c:pt>
                <c:pt idx="76">
                  <c:v>67.61</c:v>
                </c:pt>
                <c:pt idx="77">
                  <c:v>67.44</c:v>
                </c:pt>
                <c:pt idx="78">
                  <c:v>69.38</c:v>
                </c:pt>
                <c:pt idx="79">
                  <c:v>69.56</c:v>
                </c:pt>
                <c:pt idx="80">
                  <c:v>66.87</c:v>
                </c:pt>
                <c:pt idx="81">
                  <c:v>67.319999999999993</c:v>
                </c:pt>
                <c:pt idx="82">
                  <c:v>68</c:v>
                </c:pt>
                <c:pt idx="83">
                  <c:v>68.680000000000007</c:v>
                </c:pt>
                <c:pt idx="84">
                  <c:v>65.63</c:v>
                </c:pt>
                <c:pt idx="85">
                  <c:v>66.58</c:v>
                </c:pt>
                <c:pt idx="86">
                  <c:v>67.23</c:v>
                </c:pt>
                <c:pt idx="87">
                  <c:v>68.209999999999994</c:v>
                </c:pt>
                <c:pt idx="88">
                  <c:v>63.88</c:v>
                </c:pt>
                <c:pt idx="89">
                  <c:v>64.86</c:v>
                </c:pt>
                <c:pt idx="90">
                  <c:v>66.680000000000007</c:v>
                </c:pt>
                <c:pt idx="91">
                  <c:v>67.680000000000007</c:v>
                </c:pt>
                <c:pt idx="92">
                  <c:v>62.7</c:v>
                </c:pt>
                <c:pt idx="93">
                  <c:v>65.25</c:v>
                </c:pt>
                <c:pt idx="94">
                  <c:v>66.12</c:v>
                </c:pt>
                <c:pt idx="95">
                  <c:v>67.02</c:v>
                </c:pt>
                <c:pt idx="96">
                  <c:v>62.98</c:v>
                </c:pt>
                <c:pt idx="97">
                  <c:v>64.569999999999993</c:v>
                </c:pt>
                <c:pt idx="98">
                  <c:v>65.58</c:v>
                </c:pt>
                <c:pt idx="99">
                  <c:v>66.239999999999995</c:v>
                </c:pt>
                <c:pt idx="100">
                  <c:v>64.27</c:v>
                </c:pt>
                <c:pt idx="101">
                  <c:v>61.82</c:v>
                </c:pt>
                <c:pt idx="102">
                  <c:v>65.05</c:v>
                </c:pt>
                <c:pt idx="103">
                  <c:v>61.82</c:v>
                </c:pt>
                <c:pt idx="104">
                  <c:v>64.16</c:v>
                </c:pt>
                <c:pt idx="105">
                  <c:v>64.53</c:v>
                </c:pt>
                <c:pt idx="106">
                  <c:v>61.72</c:v>
                </c:pt>
                <c:pt idx="107">
                  <c:v>63.35</c:v>
                </c:pt>
                <c:pt idx="108">
                  <c:v>64.010000000000005</c:v>
                </c:pt>
                <c:pt idx="109">
                  <c:v>61.56</c:v>
                </c:pt>
                <c:pt idx="110">
                  <c:v>61.85</c:v>
                </c:pt>
                <c:pt idx="111">
                  <c:v>63.49</c:v>
                </c:pt>
                <c:pt idx="112">
                  <c:v>60.08</c:v>
                </c:pt>
                <c:pt idx="113">
                  <c:v>61.55</c:v>
                </c:pt>
                <c:pt idx="114">
                  <c:v>62.94</c:v>
                </c:pt>
                <c:pt idx="115">
                  <c:v>60.3</c:v>
                </c:pt>
                <c:pt idx="116">
                  <c:v>61.05</c:v>
                </c:pt>
                <c:pt idx="117">
                  <c:v>62.58</c:v>
                </c:pt>
                <c:pt idx="118">
                  <c:v>59.87</c:v>
                </c:pt>
                <c:pt idx="119">
                  <c:v>60.54</c:v>
                </c:pt>
                <c:pt idx="120">
                  <c:v>61.91</c:v>
                </c:pt>
                <c:pt idx="121">
                  <c:v>57.31</c:v>
                </c:pt>
                <c:pt idx="122">
                  <c:v>59.96</c:v>
                </c:pt>
                <c:pt idx="123">
                  <c:v>60.92</c:v>
                </c:pt>
                <c:pt idx="124">
                  <c:v>59.07</c:v>
                </c:pt>
                <c:pt idx="125">
                  <c:v>59.57</c:v>
                </c:pt>
                <c:pt idx="126">
                  <c:v>58.12</c:v>
                </c:pt>
                <c:pt idx="127">
                  <c:v>59.09</c:v>
                </c:pt>
                <c:pt idx="128">
                  <c:v>57.65</c:v>
                </c:pt>
                <c:pt idx="129">
                  <c:v>58.63</c:v>
                </c:pt>
                <c:pt idx="130">
                  <c:v>57.5</c:v>
                </c:pt>
                <c:pt idx="131">
                  <c:v>58.17</c:v>
                </c:pt>
                <c:pt idx="132">
                  <c:v>56.87</c:v>
                </c:pt>
                <c:pt idx="133">
                  <c:v>57.72</c:v>
                </c:pt>
                <c:pt idx="134">
                  <c:v>56.02</c:v>
                </c:pt>
                <c:pt idx="135">
                  <c:v>57.16</c:v>
                </c:pt>
                <c:pt idx="136">
                  <c:v>56.13</c:v>
                </c:pt>
                <c:pt idx="137">
                  <c:v>57.22</c:v>
                </c:pt>
                <c:pt idx="138">
                  <c:v>54.66</c:v>
                </c:pt>
                <c:pt idx="139">
                  <c:v>56.23</c:v>
                </c:pt>
                <c:pt idx="140">
                  <c:v>54.61</c:v>
                </c:pt>
                <c:pt idx="141">
                  <c:v>54.3</c:v>
                </c:pt>
                <c:pt idx="142">
                  <c:v>53.94</c:v>
                </c:pt>
                <c:pt idx="143">
                  <c:v>53.57</c:v>
                </c:pt>
                <c:pt idx="144">
                  <c:v>53.27</c:v>
                </c:pt>
                <c:pt idx="145">
                  <c:v>53</c:v>
                </c:pt>
                <c:pt idx="146">
                  <c:v>52.69</c:v>
                </c:pt>
                <c:pt idx="147">
                  <c:v>52.45</c:v>
                </c:pt>
                <c:pt idx="148">
                  <c:v>51.95</c:v>
                </c:pt>
                <c:pt idx="149">
                  <c:v>53.52</c:v>
                </c:pt>
                <c:pt idx="150">
                  <c:v>51.48</c:v>
                </c:pt>
                <c:pt idx="151">
                  <c:v>48.09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881856"/>
        <c:axId val="219875584"/>
      </c:scatterChart>
      <c:valAx>
        <c:axId val="220112768"/>
        <c:scaling>
          <c:logBase val="10"/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Reduced frequency @reference temperature of 30C [Hz]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219873664"/>
        <c:crosses val="autoZero"/>
        <c:crossBetween val="midCat"/>
      </c:valAx>
      <c:valAx>
        <c:axId val="219873664"/>
        <c:scaling>
          <c:logBase val="10"/>
          <c:orientation val="minMax"/>
          <c:min val="1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Complex Shear Modulus [Pa]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220112768"/>
        <c:crossesAt val="1.0000000000000004E-5"/>
        <c:crossBetween val="midCat"/>
      </c:valAx>
      <c:valAx>
        <c:axId val="219875584"/>
        <c:scaling>
          <c:orientation val="minMax"/>
          <c:max val="90"/>
          <c:min val="3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Phase</a:t>
                </a:r>
                <a:r>
                  <a:rPr lang="en-GB" baseline="0"/>
                  <a:t> angle [degree]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9881856"/>
        <c:crosses val="max"/>
        <c:crossBetween val="midCat"/>
        <c:majorUnit val="30"/>
      </c:valAx>
      <c:valAx>
        <c:axId val="219881856"/>
        <c:scaling>
          <c:logBase val="10"/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98755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0532527264240181"/>
          <c:y val="0.51935227179550514"/>
          <c:w val="0.2452885659047585"/>
          <c:h val="0.31788432768025238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66674</xdr:colOff>
      <xdr:row>9</xdr:row>
      <xdr:rowOff>28573</xdr:rowOff>
    </xdr:from>
    <xdr:to>
      <xdr:col>17</xdr:col>
      <xdr:colOff>447675</xdr:colOff>
      <xdr:row>51</xdr:row>
      <xdr:rowOff>161924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104774</xdr:colOff>
      <xdr:row>7</xdr:row>
      <xdr:rowOff>28575</xdr:rowOff>
    </xdr:from>
    <xdr:to>
      <xdr:col>13</xdr:col>
      <xdr:colOff>762000</xdr:colOff>
      <xdr:row>40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26</xdr:row>
      <xdr:rowOff>47625</xdr:rowOff>
    </xdr:from>
    <xdr:to>
      <xdr:col>13</xdr:col>
      <xdr:colOff>771525</xdr:colOff>
      <xdr:row>53</xdr:row>
      <xdr:rowOff>28575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7</xdr:row>
      <xdr:rowOff>38100</xdr:rowOff>
    </xdr:from>
    <xdr:to>
      <xdr:col>13</xdr:col>
      <xdr:colOff>714375</xdr:colOff>
      <xdr:row>34</xdr:row>
      <xdr:rowOff>152399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457199</xdr:colOff>
      <xdr:row>7</xdr:row>
      <xdr:rowOff>38100</xdr:rowOff>
    </xdr:from>
    <xdr:to>
      <xdr:col>17</xdr:col>
      <xdr:colOff>85724</xdr:colOff>
      <xdr:row>35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180975</xdr:colOff>
      <xdr:row>38</xdr:row>
      <xdr:rowOff>152400</xdr:rowOff>
    </xdr:from>
    <xdr:to>
      <xdr:col>17</xdr:col>
      <xdr:colOff>600075</xdr:colOff>
      <xdr:row>66</xdr:row>
      <xdr:rowOff>38100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371474</xdr:colOff>
      <xdr:row>4</xdr:row>
      <xdr:rowOff>133349</xdr:rowOff>
    </xdr:from>
    <xdr:to>
      <xdr:col>15</xdr:col>
      <xdr:colOff>409575</xdr:colOff>
      <xdr:row>32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1466850</xdr:colOff>
      <xdr:row>4</xdr:row>
      <xdr:rowOff>152400</xdr:rowOff>
    </xdr:from>
    <xdr:to>
      <xdr:col>14</xdr:col>
      <xdr:colOff>333376</xdr:colOff>
      <xdr:row>32</xdr:row>
      <xdr:rowOff>180976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5</xdr:row>
      <xdr:rowOff>133350</xdr:rowOff>
    </xdr:from>
    <xdr:to>
      <xdr:col>15</xdr:col>
      <xdr:colOff>9526</xdr:colOff>
      <xdr:row>36</xdr:row>
      <xdr:rowOff>28576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JIAN'S%20WORK\2%20Postdoc\2%20SHM\2%20RISP2RA\4%20Preliminary%20tests\Bitumen\1%20DSR\RISP2RA%20fs%20data%20processed%20aged%20bitumen%20and%20rejuvenators%201809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"/>
      <sheetName val="P2"/>
      <sheetName val="P1"/>
      <sheetName val="p3 field aged"/>
      <sheetName val="p4(labaged extraction)"/>
      <sheetName val="P5 (new p1)"/>
      <sheetName val="A1 EMULSION"/>
      <sheetName val="A1"/>
      <sheetName val="A1+"/>
      <sheetName val="A2"/>
      <sheetName val="A3"/>
      <sheetName val="bm1"/>
      <sheetName val="CM1"/>
      <sheetName val="D"/>
      <sheetName val="C1"/>
    </sheetNames>
    <sheetDataSet>
      <sheetData sheetId="0">
        <row r="1">
          <cell r="P1" t="str">
            <v>shifted freq</v>
          </cell>
        </row>
        <row r="3">
          <cell r="C3">
            <v>4223</v>
          </cell>
          <cell r="P3">
            <v>0.01</v>
          </cell>
        </row>
        <row r="4">
          <cell r="C4">
            <v>5231</v>
          </cell>
          <cell r="P4">
            <v>1.259E-2</v>
          </cell>
        </row>
        <row r="5">
          <cell r="C5">
            <v>6448</v>
          </cell>
          <cell r="P5">
            <v>1.585E-2</v>
          </cell>
        </row>
        <row r="6">
          <cell r="C6">
            <v>7928</v>
          </cell>
          <cell r="P6">
            <v>1.9949999999999999E-2</v>
          </cell>
        </row>
        <row r="7">
          <cell r="C7">
            <v>9733</v>
          </cell>
          <cell r="P7">
            <v>2.512E-2</v>
          </cell>
        </row>
        <row r="8">
          <cell r="C8">
            <v>11910</v>
          </cell>
          <cell r="P8">
            <v>3.1620000000000002E-2</v>
          </cell>
        </row>
        <row r="9">
          <cell r="C9">
            <v>14540</v>
          </cell>
          <cell r="P9">
            <v>3.9809999999999998E-2</v>
          </cell>
        </row>
        <row r="10">
          <cell r="C10">
            <v>17740</v>
          </cell>
          <cell r="P10">
            <v>5.0119999999999998E-2</v>
          </cell>
        </row>
        <row r="11">
          <cell r="C11">
            <v>21620</v>
          </cell>
          <cell r="P11">
            <v>6.3100000000000003E-2</v>
          </cell>
        </row>
        <row r="12">
          <cell r="C12">
            <v>26320</v>
          </cell>
          <cell r="P12">
            <v>7.9430000000000001E-2</v>
          </cell>
        </row>
        <row r="13">
          <cell r="C13">
            <v>31970</v>
          </cell>
          <cell r="P13">
            <v>0.1</v>
          </cell>
        </row>
        <row r="14">
          <cell r="C14">
            <v>38740</v>
          </cell>
          <cell r="P14">
            <v>0.12590000000000001</v>
          </cell>
        </row>
        <row r="15">
          <cell r="C15">
            <v>46960</v>
          </cell>
          <cell r="P15">
            <v>0.1585</v>
          </cell>
        </row>
        <row r="16">
          <cell r="C16">
            <v>56850</v>
          </cell>
          <cell r="P16">
            <v>0.19950000000000001</v>
          </cell>
        </row>
        <row r="17">
          <cell r="C17">
            <v>68710</v>
          </cell>
          <cell r="P17">
            <v>0.25119999999999998</v>
          </cell>
        </row>
        <row r="18">
          <cell r="C18">
            <v>83020</v>
          </cell>
          <cell r="P18">
            <v>0.31619999999999998</v>
          </cell>
        </row>
        <row r="19">
          <cell r="C19">
            <v>100500</v>
          </cell>
          <cell r="P19">
            <v>0.39810000000000001</v>
          </cell>
        </row>
        <row r="20">
          <cell r="C20">
            <v>121100</v>
          </cell>
          <cell r="P20">
            <v>0.50119999999999998</v>
          </cell>
        </row>
        <row r="21">
          <cell r="C21">
            <v>145800</v>
          </cell>
          <cell r="P21">
            <v>0.63100000000000001</v>
          </cell>
        </row>
        <row r="22">
          <cell r="C22">
            <v>175600</v>
          </cell>
          <cell r="P22">
            <v>0.79430000000000001</v>
          </cell>
        </row>
        <row r="23">
          <cell r="C23">
            <v>211200</v>
          </cell>
          <cell r="P23">
            <v>1</v>
          </cell>
        </row>
        <row r="24">
          <cell r="C24">
            <v>253900</v>
          </cell>
          <cell r="P24">
            <v>1.2589999999999999</v>
          </cell>
        </row>
        <row r="25">
          <cell r="C25">
            <v>305300</v>
          </cell>
          <cell r="P25">
            <v>1.585</v>
          </cell>
        </row>
        <row r="26">
          <cell r="C26">
            <v>366100</v>
          </cell>
          <cell r="P26">
            <v>1.9950000000000001</v>
          </cell>
        </row>
        <row r="27">
          <cell r="C27">
            <v>439000</v>
          </cell>
          <cell r="P27">
            <v>2.512</v>
          </cell>
        </row>
        <row r="28">
          <cell r="C28">
            <v>526000</v>
          </cell>
          <cell r="P28">
            <v>3.1619999999999999</v>
          </cell>
        </row>
        <row r="29">
          <cell r="C29">
            <v>629600</v>
          </cell>
          <cell r="P29">
            <v>3.9809999999999999</v>
          </cell>
        </row>
        <row r="30">
          <cell r="C30">
            <v>752000</v>
          </cell>
          <cell r="P30">
            <v>5.0119999999999996</v>
          </cell>
        </row>
        <row r="31">
          <cell r="C31">
            <v>896000</v>
          </cell>
          <cell r="P31">
            <v>6.31</v>
          </cell>
        </row>
        <row r="32">
          <cell r="C32">
            <v>1068000</v>
          </cell>
          <cell r="P32">
            <v>7.9429999999999996</v>
          </cell>
        </row>
        <row r="33">
          <cell r="C33">
            <v>1272000</v>
          </cell>
          <cell r="P33">
            <v>10</v>
          </cell>
        </row>
        <row r="34">
          <cell r="C34">
            <v>1510000</v>
          </cell>
          <cell r="P34">
            <v>12.59</v>
          </cell>
        </row>
        <row r="35">
          <cell r="C35">
            <v>1791000</v>
          </cell>
          <cell r="P35">
            <v>15.85</v>
          </cell>
        </row>
        <row r="36">
          <cell r="C36">
            <v>2114000</v>
          </cell>
          <cell r="P36">
            <v>19.95</v>
          </cell>
        </row>
        <row r="37">
          <cell r="C37">
            <v>2488000</v>
          </cell>
          <cell r="P37">
            <v>25.12</v>
          </cell>
        </row>
        <row r="38">
          <cell r="C38">
            <v>2944000</v>
          </cell>
          <cell r="P38">
            <v>31.62</v>
          </cell>
        </row>
        <row r="39">
          <cell r="C39">
            <v>3456000</v>
          </cell>
          <cell r="P39">
            <v>39.81</v>
          </cell>
        </row>
        <row r="40">
          <cell r="C40">
            <v>3842000</v>
          </cell>
          <cell r="P40">
            <v>50</v>
          </cell>
        </row>
        <row r="41">
          <cell r="C41">
            <v>538.79999999999995</v>
          </cell>
          <cell r="P41">
            <v>1.1999999999999999E-3</v>
          </cell>
        </row>
        <row r="42">
          <cell r="C42">
            <v>674.5</v>
          </cell>
          <cell r="P42">
            <v>1.5108000000000001E-3</v>
          </cell>
        </row>
        <row r="43">
          <cell r="C43">
            <v>842.2</v>
          </cell>
          <cell r="P43">
            <v>1.9019999999999998E-3</v>
          </cell>
        </row>
        <row r="44">
          <cell r="C44">
            <v>1049</v>
          </cell>
          <cell r="P44">
            <v>2.3939999999999999E-3</v>
          </cell>
        </row>
        <row r="45">
          <cell r="C45">
            <v>1308</v>
          </cell>
          <cell r="P45">
            <v>3.0144E-3</v>
          </cell>
        </row>
        <row r="46">
          <cell r="C46">
            <v>1626</v>
          </cell>
          <cell r="P46">
            <v>3.7944000000000003E-3</v>
          </cell>
        </row>
        <row r="47">
          <cell r="C47">
            <v>2024</v>
          </cell>
          <cell r="P47">
            <v>4.7771999999999997E-3</v>
          </cell>
        </row>
        <row r="48">
          <cell r="C48">
            <v>2517</v>
          </cell>
          <cell r="P48">
            <v>6.0143999999999996E-3</v>
          </cell>
        </row>
        <row r="49">
          <cell r="C49">
            <v>3121</v>
          </cell>
          <cell r="P49">
            <v>7.5719999999999997E-3</v>
          </cell>
        </row>
        <row r="50">
          <cell r="C50">
            <v>3843</v>
          </cell>
          <cell r="P50">
            <v>9.5315999999999994E-3</v>
          </cell>
        </row>
        <row r="51">
          <cell r="C51">
            <v>4751</v>
          </cell>
          <cell r="P51">
            <v>1.2E-2</v>
          </cell>
        </row>
        <row r="52">
          <cell r="C52">
            <v>5908</v>
          </cell>
          <cell r="P52">
            <v>1.5108000000000002E-2</v>
          </cell>
        </row>
        <row r="53">
          <cell r="C53">
            <v>7232</v>
          </cell>
          <cell r="P53">
            <v>1.9019999999999999E-2</v>
          </cell>
        </row>
        <row r="54">
          <cell r="C54">
            <v>8923</v>
          </cell>
          <cell r="P54">
            <v>2.3939999999999999E-2</v>
          </cell>
        </row>
        <row r="55">
          <cell r="C55">
            <v>10870</v>
          </cell>
          <cell r="P55">
            <v>3.0143999999999997E-2</v>
          </cell>
        </row>
        <row r="56">
          <cell r="C56">
            <v>13360</v>
          </cell>
          <cell r="P56">
            <v>3.7943999999999999E-2</v>
          </cell>
        </row>
        <row r="57">
          <cell r="C57">
            <v>16260</v>
          </cell>
          <cell r="P57">
            <v>4.7772000000000002E-2</v>
          </cell>
        </row>
        <row r="58">
          <cell r="C58">
            <v>19860</v>
          </cell>
          <cell r="P58">
            <v>6.0143999999999996E-2</v>
          </cell>
        </row>
        <row r="59">
          <cell r="C59">
            <v>24420</v>
          </cell>
          <cell r="P59">
            <v>7.5719999999999996E-2</v>
          </cell>
        </row>
        <row r="60">
          <cell r="C60">
            <v>29600</v>
          </cell>
          <cell r="P60">
            <v>9.5315999999999998E-2</v>
          </cell>
        </row>
        <row r="61">
          <cell r="C61">
            <v>36020</v>
          </cell>
          <cell r="P61">
            <v>0.12</v>
          </cell>
        </row>
        <row r="62">
          <cell r="C62">
            <v>43850</v>
          </cell>
          <cell r="P62">
            <v>0.15107999999999999</v>
          </cell>
        </row>
        <row r="63">
          <cell r="C63">
            <v>52980</v>
          </cell>
          <cell r="P63">
            <v>0.19019999999999998</v>
          </cell>
        </row>
        <row r="64">
          <cell r="C64">
            <v>64650</v>
          </cell>
          <cell r="P64">
            <v>0.2394</v>
          </cell>
        </row>
        <row r="65">
          <cell r="C65">
            <v>78100</v>
          </cell>
          <cell r="P65">
            <v>0.30143999999999999</v>
          </cell>
        </row>
        <row r="66">
          <cell r="C66">
            <v>94120</v>
          </cell>
          <cell r="P66">
            <v>0.37944</v>
          </cell>
        </row>
        <row r="67">
          <cell r="C67">
            <v>114000</v>
          </cell>
          <cell r="P67">
            <v>0.47771999999999998</v>
          </cell>
        </row>
        <row r="68">
          <cell r="C68">
            <v>137600</v>
          </cell>
          <cell r="P68">
            <v>0.60143999999999997</v>
          </cell>
        </row>
        <row r="69">
          <cell r="C69">
            <v>166900</v>
          </cell>
          <cell r="P69">
            <v>0.75719999999999987</v>
          </cell>
        </row>
        <row r="70">
          <cell r="C70">
            <v>202500</v>
          </cell>
          <cell r="P70">
            <v>0.9531599999999999</v>
          </cell>
        </row>
        <row r="71">
          <cell r="C71">
            <v>242300</v>
          </cell>
          <cell r="P71">
            <v>1.2</v>
          </cell>
        </row>
        <row r="72">
          <cell r="C72">
            <v>292200</v>
          </cell>
          <cell r="P72">
            <v>1.5107999999999999</v>
          </cell>
        </row>
        <row r="73">
          <cell r="C73">
            <v>353100</v>
          </cell>
          <cell r="P73">
            <v>1.9019999999999999</v>
          </cell>
        </row>
        <row r="74">
          <cell r="C74">
            <v>424000</v>
          </cell>
          <cell r="P74">
            <v>2.3939999999999997</v>
          </cell>
        </row>
        <row r="75">
          <cell r="C75">
            <v>511000</v>
          </cell>
          <cell r="P75">
            <v>3.0144000000000002</v>
          </cell>
        </row>
        <row r="76">
          <cell r="C76">
            <v>614500</v>
          </cell>
          <cell r="P76">
            <v>3.7944</v>
          </cell>
        </row>
        <row r="77">
          <cell r="C77">
            <v>737300</v>
          </cell>
          <cell r="P77">
            <v>4.7771999999999997</v>
          </cell>
        </row>
        <row r="78">
          <cell r="C78">
            <v>873800</v>
          </cell>
          <cell r="P78">
            <v>6</v>
          </cell>
        </row>
        <row r="79">
          <cell r="C79">
            <v>86.77</v>
          </cell>
          <cell r="P79">
            <v>2.0000000000000001E-4</v>
          </cell>
        </row>
        <row r="80">
          <cell r="C80">
            <v>108.5</v>
          </cell>
          <cell r="P80">
            <v>2.5179999999999999E-4</v>
          </cell>
        </row>
        <row r="81">
          <cell r="C81">
            <v>135.30000000000001</v>
          </cell>
          <cell r="P81">
            <v>3.1700000000000001E-4</v>
          </cell>
        </row>
        <row r="82">
          <cell r="C82">
            <v>169</v>
          </cell>
          <cell r="P82">
            <v>3.9899999999999999E-4</v>
          </cell>
        </row>
        <row r="83">
          <cell r="C83">
            <v>211.3</v>
          </cell>
          <cell r="P83">
            <v>5.0239999999999996E-4</v>
          </cell>
        </row>
        <row r="84">
          <cell r="C84">
            <v>263.8</v>
          </cell>
          <cell r="P84">
            <v>6.3240000000000008E-4</v>
          </cell>
        </row>
        <row r="85">
          <cell r="C85">
            <v>328.8</v>
          </cell>
          <cell r="P85">
            <v>7.9619999999999995E-4</v>
          </cell>
        </row>
        <row r="86">
          <cell r="C86">
            <v>410.5</v>
          </cell>
          <cell r="P86">
            <v>1.0024000000000001E-3</v>
          </cell>
        </row>
        <row r="87">
          <cell r="C87">
            <v>512.6</v>
          </cell>
          <cell r="P87">
            <v>1.2620000000000001E-3</v>
          </cell>
        </row>
        <row r="88">
          <cell r="C88">
            <v>643.4</v>
          </cell>
          <cell r="P88">
            <v>1.5886000000000001E-3</v>
          </cell>
        </row>
        <row r="89">
          <cell r="C89">
            <v>802.4</v>
          </cell>
          <cell r="P89">
            <v>2E-3</v>
          </cell>
        </row>
        <row r="90">
          <cell r="C90">
            <v>992.6</v>
          </cell>
          <cell r="P90">
            <v>2.5180000000000003E-3</v>
          </cell>
        </row>
        <row r="91">
          <cell r="C91">
            <v>1247</v>
          </cell>
          <cell r="P91">
            <v>3.1700000000000001E-3</v>
          </cell>
        </row>
        <row r="92">
          <cell r="C92">
            <v>1546</v>
          </cell>
          <cell r="P92">
            <v>3.9900000000000005E-3</v>
          </cell>
        </row>
        <row r="93">
          <cell r="C93">
            <v>1935</v>
          </cell>
          <cell r="P93">
            <v>5.0239999999999998E-3</v>
          </cell>
        </row>
        <row r="94">
          <cell r="C94">
            <v>2396</v>
          </cell>
          <cell r="P94">
            <v>6.3239999999999998E-3</v>
          </cell>
        </row>
        <row r="95">
          <cell r="C95">
            <v>2995</v>
          </cell>
          <cell r="P95">
            <v>7.9620000000000003E-3</v>
          </cell>
        </row>
        <row r="96">
          <cell r="C96">
            <v>3708</v>
          </cell>
          <cell r="P96">
            <v>1.0024E-2</v>
          </cell>
        </row>
        <row r="97">
          <cell r="C97">
            <v>4532</v>
          </cell>
          <cell r="P97">
            <v>1.2620000000000001E-2</v>
          </cell>
        </row>
        <row r="98">
          <cell r="C98">
            <v>5634</v>
          </cell>
          <cell r="P98">
            <v>1.5886000000000001E-2</v>
          </cell>
        </row>
        <row r="99">
          <cell r="C99">
            <v>6943</v>
          </cell>
          <cell r="P99">
            <v>0.02</v>
          </cell>
        </row>
        <row r="100">
          <cell r="C100">
            <v>8546</v>
          </cell>
          <cell r="P100">
            <v>2.5179999999999998E-2</v>
          </cell>
        </row>
        <row r="101">
          <cell r="C101">
            <v>10570</v>
          </cell>
          <cell r="P101">
            <v>3.1699999999999999E-2</v>
          </cell>
        </row>
        <row r="102">
          <cell r="C102">
            <v>12950</v>
          </cell>
          <cell r="P102">
            <v>3.9900000000000005E-2</v>
          </cell>
        </row>
        <row r="103">
          <cell r="C103">
            <v>15730</v>
          </cell>
          <cell r="P103">
            <v>5.024E-2</v>
          </cell>
        </row>
        <row r="104">
          <cell r="C104">
            <v>19350</v>
          </cell>
          <cell r="P104">
            <v>6.3240000000000005E-2</v>
          </cell>
        </row>
        <row r="105">
          <cell r="C105">
            <v>23560</v>
          </cell>
          <cell r="P105">
            <v>7.9619999999999996E-2</v>
          </cell>
        </row>
        <row r="106">
          <cell r="C106">
            <v>28960</v>
          </cell>
          <cell r="P106">
            <v>0.10024</v>
          </cell>
        </row>
        <row r="107">
          <cell r="C107">
            <v>35180</v>
          </cell>
          <cell r="P107">
            <v>0.12620000000000001</v>
          </cell>
        </row>
        <row r="108">
          <cell r="C108">
            <v>42830</v>
          </cell>
          <cell r="P108">
            <v>0.15886</v>
          </cell>
        </row>
        <row r="109">
          <cell r="C109">
            <v>51980</v>
          </cell>
          <cell r="P109">
            <v>0.2</v>
          </cell>
        </row>
        <row r="110">
          <cell r="C110">
            <v>63320</v>
          </cell>
          <cell r="P110">
            <v>0.25180000000000002</v>
          </cell>
        </row>
        <row r="111">
          <cell r="C111">
            <v>76970</v>
          </cell>
          <cell r="P111">
            <v>0.317</v>
          </cell>
        </row>
        <row r="112">
          <cell r="C112">
            <v>93470</v>
          </cell>
          <cell r="P112">
            <v>0.39900000000000002</v>
          </cell>
        </row>
        <row r="113">
          <cell r="C113">
            <v>113400</v>
          </cell>
          <cell r="P113">
            <v>0.50240000000000007</v>
          </cell>
        </row>
        <row r="114">
          <cell r="C114">
            <v>137600</v>
          </cell>
          <cell r="P114">
            <v>0.63240000000000007</v>
          </cell>
        </row>
        <row r="115">
          <cell r="C115">
            <v>166800</v>
          </cell>
          <cell r="P115">
            <v>0.79620000000000002</v>
          </cell>
        </row>
        <row r="116">
          <cell r="C116">
            <v>201500</v>
          </cell>
          <cell r="P116">
            <v>1</v>
          </cell>
        </row>
        <row r="117">
          <cell r="C117">
            <v>17.29</v>
          </cell>
          <cell r="P117">
            <v>4.0000000000000003E-5</v>
          </cell>
        </row>
        <row r="118">
          <cell r="C118">
            <v>22.15</v>
          </cell>
          <cell r="P118">
            <v>5.0360000000000006E-5</v>
          </cell>
        </row>
        <row r="119">
          <cell r="C119">
            <v>27.22</v>
          </cell>
          <cell r="P119">
            <v>6.3399999999999996E-5</v>
          </cell>
        </row>
        <row r="120">
          <cell r="C120">
            <v>33.78</v>
          </cell>
          <cell r="P120">
            <v>7.9800000000000002E-5</v>
          </cell>
        </row>
        <row r="121">
          <cell r="C121">
            <v>42.33</v>
          </cell>
          <cell r="P121">
            <v>1.0048E-4</v>
          </cell>
        </row>
        <row r="122">
          <cell r="C122">
            <v>52.79</v>
          </cell>
          <cell r="P122">
            <v>1.2648000000000002E-4</v>
          </cell>
        </row>
        <row r="123">
          <cell r="C123">
            <v>66.14</v>
          </cell>
          <cell r="P123">
            <v>1.5924E-4</v>
          </cell>
        </row>
        <row r="124">
          <cell r="C124">
            <v>82.43</v>
          </cell>
          <cell r="P124">
            <v>2.0048E-4</v>
          </cell>
        </row>
        <row r="125">
          <cell r="C125">
            <v>103.6</v>
          </cell>
          <cell r="P125">
            <v>2.5240000000000001E-4</v>
          </cell>
        </row>
        <row r="126">
          <cell r="C126">
            <v>130</v>
          </cell>
          <cell r="P126">
            <v>3.1772000000000001E-4</v>
          </cell>
        </row>
        <row r="127">
          <cell r="C127">
            <v>162.5</v>
          </cell>
          <cell r="P127">
            <v>4.0000000000000002E-4</v>
          </cell>
        </row>
        <row r="128">
          <cell r="C128">
            <v>202.9</v>
          </cell>
          <cell r="P128">
            <v>5.036000000000001E-4</v>
          </cell>
        </row>
        <row r="129">
          <cell r="C129">
            <v>255.2</v>
          </cell>
          <cell r="P129">
            <v>6.3400000000000001E-4</v>
          </cell>
        </row>
        <row r="130">
          <cell r="C130">
            <v>319.39999999999998</v>
          </cell>
          <cell r="P130">
            <v>7.980000000000001E-4</v>
          </cell>
        </row>
        <row r="131">
          <cell r="C131">
            <v>400.5</v>
          </cell>
          <cell r="P131">
            <v>1.0047999999999999E-3</v>
          </cell>
        </row>
        <row r="132">
          <cell r="C132">
            <v>499.6</v>
          </cell>
          <cell r="P132">
            <v>1.2648E-3</v>
          </cell>
        </row>
        <row r="133">
          <cell r="C133">
            <v>631.5</v>
          </cell>
          <cell r="P133">
            <v>1.5924000000000001E-3</v>
          </cell>
        </row>
        <row r="134">
          <cell r="C134">
            <v>790.7</v>
          </cell>
          <cell r="P134">
            <v>2.0048000000000002E-3</v>
          </cell>
        </row>
        <row r="135">
          <cell r="C135">
            <v>979.6</v>
          </cell>
          <cell r="P135">
            <v>2.5240000000000002E-3</v>
          </cell>
        </row>
        <row r="136">
          <cell r="C136">
            <v>1226</v>
          </cell>
          <cell r="P136">
            <v>3.1772000000000002E-3</v>
          </cell>
        </row>
        <row r="137">
          <cell r="C137">
            <v>1528</v>
          </cell>
          <cell r="P137">
            <v>4.0000000000000001E-3</v>
          </cell>
        </row>
        <row r="138">
          <cell r="C138">
            <v>1908</v>
          </cell>
          <cell r="P138">
            <v>5.0359999999999997E-3</v>
          </cell>
        </row>
        <row r="139">
          <cell r="C139">
            <v>2376</v>
          </cell>
          <cell r="P139">
            <v>6.3400000000000001E-3</v>
          </cell>
        </row>
        <row r="140">
          <cell r="C140">
            <v>2939</v>
          </cell>
          <cell r="P140">
            <v>7.980000000000001E-3</v>
          </cell>
        </row>
        <row r="141">
          <cell r="C141">
            <v>3659</v>
          </cell>
          <cell r="P141">
            <v>1.0048E-2</v>
          </cell>
        </row>
        <row r="142">
          <cell r="C142">
            <v>4537</v>
          </cell>
          <cell r="P142">
            <v>1.2648E-2</v>
          </cell>
        </row>
        <row r="143">
          <cell r="C143">
            <v>5637</v>
          </cell>
          <cell r="P143">
            <v>1.5924000000000001E-2</v>
          </cell>
        </row>
        <row r="144">
          <cell r="C144">
            <v>6933</v>
          </cell>
          <cell r="P144">
            <v>2.0048E-2</v>
          </cell>
        </row>
        <row r="145">
          <cell r="C145">
            <v>8546</v>
          </cell>
          <cell r="P145">
            <v>2.5239999999999999E-2</v>
          </cell>
        </row>
        <row r="146">
          <cell r="C146">
            <v>10560</v>
          </cell>
          <cell r="P146">
            <v>3.1772000000000002E-2</v>
          </cell>
        </row>
        <row r="147">
          <cell r="C147">
            <v>12960</v>
          </cell>
          <cell r="P147">
            <v>0.04</v>
          </cell>
        </row>
        <row r="148">
          <cell r="C148">
            <v>15870</v>
          </cell>
          <cell r="P148">
            <v>5.0360000000000002E-2</v>
          </cell>
        </row>
        <row r="149">
          <cell r="C149">
            <v>19510</v>
          </cell>
          <cell r="P149">
            <v>6.3399999999999998E-2</v>
          </cell>
        </row>
        <row r="150">
          <cell r="C150">
            <v>23920</v>
          </cell>
          <cell r="P150">
            <v>7.9799999999999996E-2</v>
          </cell>
        </row>
        <row r="151">
          <cell r="C151">
            <v>29190</v>
          </cell>
          <cell r="P151">
            <v>0.10048</v>
          </cell>
        </row>
        <row r="152">
          <cell r="C152">
            <v>35790</v>
          </cell>
          <cell r="P152">
            <v>0.12648000000000001</v>
          </cell>
        </row>
        <row r="153">
          <cell r="C153">
            <v>43750</v>
          </cell>
          <cell r="P153">
            <v>0.15924000000000002</v>
          </cell>
        </row>
        <row r="154">
          <cell r="C154">
            <v>53420</v>
          </cell>
          <cell r="P154">
            <v>0.2</v>
          </cell>
        </row>
      </sheetData>
      <sheetData sheetId="1"/>
      <sheetData sheetId="2"/>
      <sheetData sheetId="3">
        <row r="1">
          <cell r="P1" t="str">
            <v>P3</v>
          </cell>
        </row>
        <row r="3">
          <cell r="C3">
            <v>132500</v>
          </cell>
          <cell r="P3">
            <v>0.01</v>
          </cell>
        </row>
        <row r="4">
          <cell r="C4">
            <v>157800</v>
          </cell>
          <cell r="P4">
            <v>1.259E-2</v>
          </cell>
        </row>
        <row r="5">
          <cell r="C5">
            <v>190000</v>
          </cell>
          <cell r="P5">
            <v>1.585E-2</v>
          </cell>
        </row>
        <row r="6">
          <cell r="C6">
            <v>227400</v>
          </cell>
          <cell r="P6">
            <v>1.9949999999999999E-2</v>
          </cell>
        </row>
        <row r="7">
          <cell r="C7">
            <v>271600</v>
          </cell>
          <cell r="P7">
            <v>2.512E-2</v>
          </cell>
        </row>
        <row r="8">
          <cell r="C8">
            <v>323100</v>
          </cell>
          <cell r="P8">
            <v>3.1620000000000002E-2</v>
          </cell>
        </row>
        <row r="9">
          <cell r="C9">
            <v>383600</v>
          </cell>
          <cell r="P9">
            <v>3.9809999999999998E-2</v>
          </cell>
        </row>
        <row r="10">
          <cell r="C10">
            <v>454100</v>
          </cell>
          <cell r="P10">
            <v>5.0119999999999998E-2</v>
          </cell>
        </row>
        <row r="11">
          <cell r="C11">
            <v>536200</v>
          </cell>
          <cell r="P11">
            <v>6.3100000000000003E-2</v>
          </cell>
        </row>
        <row r="12">
          <cell r="C12">
            <v>631600</v>
          </cell>
          <cell r="P12">
            <v>7.9430000000000001E-2</v>
          </cell>
        </row>
        <row r="13">
          <cell r="C13">
            <v>741900</v>
          </cell>
          <cell r="P13">
            <v>0.1</v>
          </cell>
        </row>
        <row r="14">
          <cell r="C14">
            <v>866000</v>
          </cell>
          <cell r="P14">
            <v>0.12590000000000001</v>
          </cell>
        </row>
        <row r="15">
          <cell r="C15">
            <v>1010000</v>
          </cell>
          <cell r="P15">
            <v>0.1585</v>
          </cell>
        </row>
        <row r="16">
          <cell r="C16">
            <v>1168000</v>
          </cell>
          <cell r="P16">
            <v>0.19950000000000001</v>
          </cell>
        </row>
        <row r="17">
          <cell r="C17">
            <v>1341000</v>
          </cell>
          <cell r="P17">
            <v>0.25119999999999998</v>
          </cell>
        </row>
        <row r="18">
          <cell r="C18">
            <v>1481000</v>
          </cell>
          <cell r="P18">
            <v>0.31619999999999998</v>
          </cell>
        </row>
        <row r="19">
          <cell r="C19">
            <v>1492000</v>
          </cell>
          <cell r="P19">
            <v>0.39810000000000001</v>
          </cell>
        </row>
        <row r="20">
          <cell r="C20">
            <v>1696000</v>
          </cell>
          <cell r="P20">
            <v>0.50119999999999998</v>
          </cell>
        </row>
        <row r="21">
          <cell r="P21">
            <v>0.63100000000000001</v>
          </cell>
        </row>
        <row r="22">
          <cell r="C22">
            <v>2776000</v>
          </cell>
          <cell r="P22">
            <v>0.79430000000000001</v>
          </cell>
        </row>
        <row r="23">
          <cell r="P23">
            <v>1</v>
          </cell>
        </row>
        <row r="24">
          <cell r="C24">
            <v>3930000</v>
          </cell>
          <cell r="P24">
            <v>1.2589999999999999</v>
          </cell>
        </row>
        <row r="25">
          <cell r="P25">
            <v>1.585</v>
          </cell>
        </row>
        <row r="26">
          <cell r="C26">
            <v>5474000</v>
          </cell>
          <cell r="P26">
            <v>1.9950000000000001</v>
          </cell>
        </row>
        <row r="27">
          <cell r="P27">
            <v>2.512</v>
          </cell>
        </row>
        <row r="28">
          <cell r="C28">
            <v>7377000</v>
          </cell>
          <cell r="P28">
            <v>3.1619999999999999</v>
          </cell>
        </row>
        <row r="29">
          <cell r="P29">
            <v>3.9809999999999999</v>
          </cell>
        </row>
        <row r="30">
          <cell r="C30">
            <v>8919000</v>
          </cell>
          <cell r="P30">
            <v>5.0119999999999996</v>
          </cell>
        </row>
        <row r="31">
          <cell r="P31">
            <v>6.31</v>
          </cell>
        </row>
        <row r="32">
          <cell r="C32">
            <v>11600000</v>
          </cell>
          <cell r="P32">
            <v>7.9429999999999996</v>
          </cell>
        </row>
        <row r="33">
          <cell r="P33">
            <v>10</v>
          </cell>
        </row>
        <row r="34">
          <cell r="C34">
            <v>15700000</v>
          </cell>
          <cell r="P34">
            <v>12.59</v>
          </cell>
        </row>
        <row r="35">
          <cell r="P35">
            <v>15.85</v>
          </cell>
        </row>
        <row r="36">
          <cell r="C36">
            <v>18560000</v>
          </cell>
          <cell r="P36">
            <v>19.95</v>
          </cell>
        </row>
        <row r="37">
          <cell r="P37">
            <v>25.12</v>
          </cell>
        </row>
        <row r="38">
          <cell r="C38">
            <v>25010000</v>
          </cell>
          <cell r="P38">
            <v>31.62</v>
          </cell>
        </row>
        <row r="39">
          <cell r="P39">
            <v>39.81</v>
          </cell>
        </row>
        <row r="40">
          <cell r="P40">
            <v>50</v>
          </cell>
        </row>
        <row r="41">
          <cell r="C41">
            <v>16040</v>
          </cell>
          <cell r="P41">
            <v>8.0000000000000004E-4</v>
          </cell>
        </row>
        <row r="42">
          <cell r="C42">
            <v>19860</v>
          </cell>
          <cell r="P42">
            <v>1.0072E-3</v>
          </cell>
        </row>
        <row r="43">
          <cell r="C43">
            <v>24310</v>
          </cell>
          <cell r="P43">
            <v>1.268E-3</v>
          </cell>
        </row>
        <row r="44">
          <cell r="C44">
            <v>29690</v>
          </cell>
          <cell r="P44">
            <v>1.596E-3</v>
          </cell>
        </row>
        <row r="45">
          <cell r="C45">
            <v>36090</v>
          </cell>
          <cell r="P45">
            <v>2.0095999999999998E-3</v>
          </cell>
        </row>
        <row r="46">
          <cell r="C46">
            <v>43830</v>
          </cell>
          <cell r="P46">
            <v>2.5296000000000003E-3</v>
          </cell>
        </row>
        <row r="47">
          <cell r="C47">
            <v>52890</v>
          </cell>
          <cell r="P47">
            <v>3.1847999999999998E-3</v>
          </cell>
        </row>
        <row r="48">
          <cell r="C48">
            <v>63670</v>
          </cell>
          <cell r="P48">
            <v>4.0096000000000003E-3</v>
          </cell>
        </row>
        <row r="49">
          <cell r="C49">
            <v>76800</v>
          </cell>
          <cell r="P49">
            <v>5.0480000000000004E-3</v>
          </cell>
        </row>
        <row r="50">
          <cell r="C50">
            <v>93220</v>
          </cell>
          <cell r="P50">
            <v>6.3544000000000005E-3</v>
          </cell>
        </row>
        <row r="51">
          <cell r="C51">
            <v>112000</v>
          </cell>
          <cell r="P51">
            <v>8.0000000000000002E-3</v>
          </cell>
        </row>
        <row r="52">
          <cell r="C52">
            <v>132000</v>
          </cell>
          <cell r="P52">
            <v>1.0072000000000001E-2</v>
          </cell>
        </row>
        <row r="53">
          <cell r="C53">
            <v>160300</v>
          </cell>
          <cell r="P53">
            <v>1.268E-2</v>
          </cell>
        </row>
        <row r="54">
          <cell r="C54">
            <v>189900</v>
          </cell>
          <cell r="P54">
            <v>1.5960000000000002E-2</v>
          </cell>
        </row>
        <row r="55">
          <cell r="C55">
            <v>231700</v>
          </cell>
          <cell r="P55">
            <v>2.0095999999999999E-2</v>
          </cell>
        </row>
        <row r="56">
          <cell r="C56">
            <v>275200</v>
          </cell>
          <cell r="P56">
            <v>2.5295999999999999E-2</v>
          </cell>
        </row>
        <row r="57">
          <cell r="C57">
            <v>330300</v>
          </cell>
          <cell r="P57">
            <v>3.1848000000000001E-2</v>
          </cell>
        </row>
        <row r="58">
          <cell r="C58">
            <v>391200</v>
          </cell>
          <cell r="P58">
            <v>4.0096E-2</v>
          </cell>
        </row>
        <row r="59">
          <cell r="C59">
            <v>454400</v>
          </cell>
          <cell r="P59">
            <v>5.0480000000000004E-2</v>
          </cell>
        </row>
        <row r="60">
          <cell r="C60">
            <v>546200</v>
          </cell>
          <cell r="P60">
            <v>6.3544000000000003E-2</v>
          </cell>
        </row>
        <row r="61">
          <cell r="C61">
            <v>646700</v>
          </cell>
          <cell r="P61">
            <v>0.08</v>
          </cell>
        </row>
        <row r="62">
          <cell r="C62">
            <v>761000</v>
          </cell>
          <cell r="P62">
            <v>0.10071999999999999</v>
          </cell>
        </row>
        <row r="63">
          <cell r="C63">
            <v>910200</v>
          </cell>
          <cell r="P63">
            <v>0.1268</v>
          </cell>
        </row>
        <row r="64">
          <cell r="C64">
            <v>1053000</v>
          </cell>
          <cell r="P64">
            <v>0.15960000000000002</v>
          </cell>
        </row>
        <row r="65">
          <cell r="C65">
            <v>1232000</v>
          </cell>
          <cell r="P65">
            <v>0.20096</v>
          </cell>
        </row>
        <row r="66">
          <cell r="C66">
            <v>1477000</v>
          </cell>
          <cell r="P66">
            <v>0.25296000000000002</v>
          </cell>
        </row>
        <row r="67">
          <cell r="C67">
            <v>1682000</v>
          </cell>
          <cell r="P67">
            <v>0.31847999999999999</v>
          </cell>
        </row>
        <row r="68">
          <cell r="C68">
            <v>1997000</v>
          </cell>
          <cell r="P68">
            <v>0.40095999999999998</v>
          </cell>
        </row>
        <row r="69">
          <cell r="C69">
            <v>2324000</v>
          </cell>
          <cell r="P69">
            <v>0.50480000000000003</v>
          </cell>
        </row>
        <row r="70">
          <cell r="C70">
            <v>2688000</v>
          </cell>
          <cell r="P70">
            <v>0.63544</v>
          </cell>
        </row>
        <row r="71">
          <cell r="C71">
            <v>3130000</v>
          </cell>
          <cell r="P71">
            <v>0.8</v>
          </cell>
        </row>
        <row r="72">
          <cell r="C72">
            <v>3581000</v>
          </cell>
          <cell r="P72">
            <v>1.0072000000000001</v>
          </cell>
        </row>
        <row r="73">
          <cell r="C73">
            <v>4100000</v>
          </cell>
          <cell r="P73">
            <v>1.268</v>
          </cell>
        </row>
        <row r="74">
          <cell r="C74">
            <v>4634000</v>
          </cell>
          <cell r="P74">
            <v>1.5960000000000001</v>
          </cell>
        </row>
        <row r="75">
          <cell r="C75">
            <v>5203000</v>
          </cell>
          <cell r="P75">
            <v>2.0096000000000003</v>
          </cell>
        </row>
        <row r="76">
          <cell r="C76">
            <v>5878000</v>
          </cell>
          <cell r="P76">
            <v>2.5296000000000003</v>
          </cell>
        </row>
        <row r="77">
          <cell r="C77">
            <v>6467000</v>
          </cell>
          <cell r="P77">
            <v>3.1848000000000001</v>
          </cell>
        </row>
        <row r="78">
          <cell r="C78">
            <v>6439000</v>
          </cell>
          <cell r="P78">
            <v>4</v>
          </cell>
        </row>
        <row r="79">
          <cell r="C79">
            <v>2009</v>
          </cell>
          <cell r="P79">
            <v>1E-4</v>
          </cell>
        </row>
        <row r="80">
          <cell r="C80">
            <v>2530</v>
          </cell>
          <cell r="P80">
            <v>1.259E-4</v>
          </cell>
        </row>
        <row r="81">
          <cell r="C81">
            <v>3158</v>
          </cell>
          <cell r="P81">
            <v>1.585E-4</v>
          </cell>
        </row>
        <row r="82">
          <cell r="C82">
            <v>3936</v>
          </cell>
          <cell r="P82">
            <v>1.995E-4</v>
          </cell>
        </row>
        <row r="83">
          <cell r="C83">
            <v>4901</v>
          </cell>
          <cell r="P83">
            <v>2.5119999999999998E-4</v>
          </cell>
        </row>
        <row r="84">
          <cell r="C84">
            <v>6069</v>
          </cell>
          <cell r="P84">
            <v>3.1620000000000004E-4</v>
          </cell>
        </row>
        <row r="85">
          <cell r="C85">
            <v>7464</v>
          </cell>
          <cell r="P85">
            <v>3.9809999999999997E-4</v>
          </cell>
        </row>
        <row r="86">
          <cell r="C86">
            <v>9159</v>
          </cell>
          <cell r="P86">
            <v>5.0120000000000004E-4</v>
          </cell>
        </row>
        <row r="87">
          <cell r="C87">
            <v>11270</v>
          </cell>
          <cell r="P87">
            <v>6.3100000000000005E-4</v>
          </cell>
        </row>
        <row r="88">
          <cell r="C88">
            <v>13960</v>
          </cell>
          <cell r="P88">
            <v>7.9430000000000006E-4</v>
          </cell>
        </row>
        <row r="89">
          <cell r="C89">
            <v>17090</v>
          </cell>
          <cell r="P89">
            <v>1E-3</v>
          </cell>
        </row>
        <row r="90">
          <cell r="C90">
            <v>20480</v>
          </cell>
          <cell r="P90">
            <v>1.2590000000000001E-3</v>
          </cell>
        </row>
        <row r="91">
          <cell r="C91">
            <v>25390</v>
          </cell>
          <cell r="P91">
            <v>1.585E-3</v>
          </cell>
        </row>
        <row r="92">
          <cell r="C92">
            <v>30660</v>
          </cell>
          <cell r="P92">
            <v>1.9950000000000002E-3</v>
          </cell>
        </row>
        <row r="93">
          <cell r="C93">
            <v>37870</v>
          </cell>
          <cell r="P93">
            <v>2.5119999999999999E-3</v>
          </cell>
        </row>
        <row r="94">
          <cell r="C94">
            <v>45760</v>
          </cell>
          <cell r="P94">
            <v>3.1619999999999999E-3</v>
          </cell>
        </row>
        <row r="95">
          <cell r="C95">
            <v>56290</v>
          </cell>
          <cell r="P95">
            <v>3.9810000000000002E-3</v>
          </cell>
        </row>
        <row r="96">
          <cell r="C96">
            <v>68090</v>
          </cell>
          <cell r="P96">
            <v>5.012E-3</v>
          </cell>
        </row>
        <row r="97">
          <cell r="C97">
            <v>80250</v>
          </cell>
          <cell r="P97">
            <v>6.3100000000000005E-3</v>
          </cell>
        </row>
        <row r="98">
          <cell r="C98">
            <v>98300</v>
          </cell>
          <cell r="P98">
            <v>7.9430000000000004E-3</v>
          </cell>
        </row>
        <row r="99">
          <cell r="C99">
            <v>118300</v>
          </cell>
          <cell r="P99">
            <v>0.01</v>
          </cell>
        </row>
        <row r="100">
          <cell r="C100">
            <v>141600</v>
          </cell>
          <cell r="P100">
            <v>1.2589999999999999E-2</v>
          </cell>
        </row>
        <row r="101">
          <cell r="C101">
            <v>172600</v>
          </cell>
          <cell r="P101">
            <v>1.585E-2</v>
          </cell>
        </row>
        <row r="102">
          <cell r="C102">
            <v>204500</v>
          </cell>
          <cell r="P102">
            <v>1.9950000000000002E-2</v>
          </cell>
        </row>
        <row r="103">
          <cell r="C103">
            <v>243300</v>
          </cell>
          <cell r="P103">
            <v>2.512E-2</v>
          </cell>
        </row>
        <row r="104">
          <cell r="C104">
            <v>292200</v>
          </cell>
          <cell r="P104">
            <v>3.1620000000000002E-2</v>
          </cell>
        </row>
        <row r="105">
          <cell r="C105">
            <v>357400</v>
          </cell>
          <cell r="P105">
            <v>3.9809999999999998E-2</v>
          </cell>
        </row>
        <row r="106">
          <cell r="C106">
            <v>425400</v>
          </cell>
          <cell r="P106">
            <v>5.0119999999999998E-2</v>
          </cell>
        </row>
        <row r="107">
          <cell r="C107">
            <v>501600</v>
          </cell>
          <cell r="P107">
            <v>6.3100000000000003E-2</v>
          </cell>
        </row>
        <row r="108">
          <cell r="C108">
            <v>596200</v>
          </cell>
          <cell r="P108">
            <v>7.9430000000000001E-2</v>
          </cell>
        </row>
        <row r="109">
          <cell r="C109">
            <v>708500</v>
          </cell>
          <cell r="P109">
            <v>0.1</v>
          </cell>
        </row>
        <row r="110">
          <cell r="C110">
            <v>839500</v>
          </cell>
          <cell r="P110">
            <v>0.12590000000000001</v>
          </cell>
        </row>
        <row r="111">
          <cell r="C111">
            <v>993000</v>
          </cell>
          <cell r="P111">
            <v>0.1585</v>
          </cell>
        </row>
        <row r="112">
          <cell r="C112">
            <v>1173000</v>
          </cell>
          <cell r="P112">
            <v>0.19950000000000001</v>
          </cell>
        </row>
        <row r="113">
          <cell r="C113">
            <v>1380000</v>
          </cell>
          <cell r="P113">
            <v>0.25120000000000003</v>
          </cell>
        </row>
        <row r="114">
          <cell r="C114">
            <v>1625000</v>
          </cell>
          <cell r="P114">
            <v>0.31620000000000004</v>
          </cell>
        </row>
        <row r="115">
          <cell r="C115">
            <v>1898000</v>
          </cell>
          <cell r="P115">
            <v>0.39810000000000001</v>
          </cell>
        </row>
        <row r="116">
          <cell r="C116">
            <v>2146000</v>
          </cell>
          <cell r="P116">
            <v>0.5</v>
          </cell>
        </row>
        <row r="117">
          <cell r="C117">
            <v>314.10000000000002</v>
          </cell>
          <cell r="P117">
            <v>1.5E-5</v>
          </cell>
        </row>
        <row r="118">
          <cell r="C118">
            <v>394.1</v>
          </cell>
          <cell r="P118">
            <v>1.8885E-5</v>
          </cell>
        </row>
        <row r="119">
          <cell r="C119">
            <v>494.7</v>
          </cell>
          <cell r="P119">
            <v>2.3774999999999999E-5</v>
          </cell>
        </row>
        <row r="120">
          <cell r="C120">
            <v>620.4</v>
          </cell>
          <cell r="P120">
            <v>2.9924999999999999E-5</v>
          </cell>
        </row>
        <row r="121">
          <cell r="C121">
            <v>776.9</v>
          </cell>
          <cell r="P121">
            <v>3.7679999999999998E-5</v>
          </cell>
        </row>
        <row r="122">
          <cell r="C122">
            <v>971</v>
          </cell>
          <cell r="P122">
            <v>4.7430000000000005E-5</v>
          </cell>
        </row>
        <row r="123">
          <cell r="C123">
            <v>1206</v>
          </cell>
          <cell r="P123">
            <v>5.9715E-5</v>
          </cell>
        </row>
        <row r="124">
          <cell r="C124">
            <v>1495</v>
          </cell>
          <cell r="P124">
            <v>7.5179999999999995E-5</v>
          </cell>
        </row>
        <row r="125">
          <cell r="C125">
            <v>1861</v>
          </cell>
          <cell r="P125">
            <v>9.465000000000001E-5</v>
          </cell>
        </row>
        <row r="126">
          <cell r="C126">
            <v>2338</v>
          </cell>
          <cell r="P126">
            <v>1.19145E-4</v>
          </cell>
        </row>
        <row r="127">
          <cell r="C127">
            <v>2897</v>
          </cell>
          <cell r="P127">
            <v>1.5000000000000001E-4</v>
          </cell>
        </row>
        <row r="128">
          <cell r="C128">
            <v>3524</v>
          </cell>
          <cell r="P128">
            <v>1.8885000000000001E-4</v>
          </cell>
        </row>
        <row r="129">
          <cell r="C129">
            <v>4430</v>
          </cell>
          <cell r="P129">
            <v>2.3775000000000001E-4</v>
          </cell>
        </row>
        <row r="130">
          <cell r="C130">
            <v>5434</v>
          </cell>
          <cell r="P130">
            <v>2.9925000000000004E-4</v>
          </cell>
        </row>
        <row r="131">
          <cell r="C131">
            <v>6840</v>
          </cell>
          <cell r="P131">
            <v>3.768E-4</v>
          </cell>
        </row>
        <row r="132">
          <cell r="C132">
            <v>8371</v>
          </cell>
          <cell r="P132">
            <v>4.7429999999999998E-4</v>
          </cell>
        </row>
        <row r="133">
          <cell r="C133">
            <v>10480</v>
          </cell>
          <cell r="P133">
            <v>5.9715000000000007E-4</v>
          </cell>
        </row>
        <row r="134">
          <cell r="C134">
            <v>12900</v>
          </cell>
          <cell r="P134">
            <v>7.5179999999999995E-4</v>
          </cell>
        </row>
        <row r="135">
          <cell r="C135">
            <v>15430</v>
          </cell>
          <cell r="P135">
            <v>9.4650000000000008E-4</v>
          </cell>
        </row>
        <row r="136">
          <cell r="C136">
            <v>19200</v>
          </cell>
          <cell r="P136">
            <v>1.1914499999999999E-3</v>
          </cell>
        </row>
        <row r="137">
          <cell r="C137">
            <v>23380</v>
          </cell>
          <cell r="P137">
            <v>1.5E-3</v>
          </cell>
        </row>
        <row r="138">
          <cell r="C138">
            <v>28760</v>
          </cell>
          <cell r="P138">
            <v>1.8885E-3</v>
          </cell>
        </row>
        <row r="139">
          <cell r="C139">
            <v>35480</v>
          </cell>
          <cell r="P139">
            <v>2.3774999999999998E-3</v>
          </cell>
        </row>
        <row r="140">
          <cell r="C140">
            <v>42340</v>
          </cell>
          <cell r="P140">
            <v>2.9925000000000004E-3</v>
          </cell>
        </row>
        <row r="141">
          <cell r="C141">
            <v>51660</v>
          </cell>
          <cell r="P141">
            <v>3.7680000000000001E-3</v>
          </cell>
        </row>
        <row r="142">
          <cell r="C142">
            <v>62510</v>
          </cell>
          <cell r="P142">
            <v>4.7429999999999998E-3</v>
          </cell>
        </row>
        <row r="143">
          <cell r="C143">
            <v>75880</v>
          </cell>
          <cell r="P143">
            <v>5.9715000000000002E-3</v>
          </cell>
        </row>
        <row r="144">
          <cell r="C144">
            <v>93820</v>
          </cell>
          <cell r="P144">
            <v>7.5179999999999995E-3</v>
          </cell>
        </row>
        <row r="145">
          <cell r="C145">
            <v>112900</v>
          </cell>
          <cell r="P145">
            <v>9.4649999999999995E-3</v>
          </cell>
        </row>
        <row r="146">
          <cell r="C146">
            <v>136400</v>
          </cell>
          <cell r="P146">
            <v>1.19145E-2</v>
          </cell>
        </row>
        <row r="147">
          <cell r="C147">
            <v>164600</v>
          </cell>
          <cell r="P147">
            <v>1.4999999999999999E-2</v>
          </cell>
        </row>
        <row r="148">
          <cell r="C148">
            <v>198400</v>
          </cell>
          <cell r="P148">
            <v>1.8884999999999999E-2</v>
          </cell>
        </row>
        <row r="149">
          <cell r="C149">
            <v>238700</v>
          </cell>
          <cell r="P149">
            <v>2.3775000000000001E-2</v>
          </cell>
        </row>
        <row r="150">
          <cell r="C150">
            <v>287000</v>
          </cell>
          <cell r="P150">
            <v>2.9925E-2</v>
          </cell>
        </row>
        <row r="151">
          <cell r="C151">
            <v>344500</v>
          </cell>
          <cell r="P151">
            <v>3.7680000000000005E-2</v>
          </cell>
        </row>
        <row r="152">
          <cell r="C152">
            <v>413100</v>
          </cell>
          <cell r="P152">
            <v>4.743E-2</v>
          </cell>
        </row>
        <row r="153">
          <cell r="C153">
            <v>494700</v>
          </cell>
          <cell r="P153">
            <v>5.9715000000000004E-2</v>
          </cell>
        </row>
        <row r="154">
          <cell r="C154">
            <v>587100</v>
          </cell>
          <cell r="P154">
            <v>7.4999999999999997E-2</v>
          </cell>
        </row>
      </sheetData>
      <sheetData sheetId="4"/>
      <sheetData sheetId="5"/>
      <sheetData sheetId="6"/>
      <sheetData sheetId="7"/>
      <sheetData sheetId="8"/>
      <sheetData sheetId="9">
        <row r="1">
          <cell r="P1" t="str">
            <v>shifted freq</v>
          </cell>
        </row>
        <row r="3">
          <cell r="C3">
            <v>68.09</v>
          </cell>
          <cell r="P3">
            <v>0.01</v>
          </cell>
        </row>
        <row r="4">
          <cell r="C4">
            <v>74.16</v>
          </cell>
          <cell r="P4">
            <v>1.259E-2</v>
          </cell>
        </row>
        <row r="5">
          <cell r="C5">
            <v>83.46</v>
          </cell>
          <cell r="P5">
            <v>1.585E-2</v>
          </cell>
        </row>
        <row r="6">
          <cell r="C6">
            <v>90.56</v>
          </cell>
          <cell r="P6">
            <v>1.9949999999999999E-2</v>
          </cell>
        </row>
        <row r="7">
          <cell r="C7">
            <v>102.2</v>
          </cell>
          <cell r="P7">
            <v>2.512E-2</v>
          </cell>
        </row>
        <row r="8">
          <cell r="C8">
            <v>105.2</v>
          </cell>
          <cell r="P8">
            <v>3.1620000000000002E-2</v>
          </cell>
        </row>
        <row r="9">
          <cell r="C9">
            <v>113.6</v>
          </cell>
          <cell r="P9">
            <v>3.9809999999999998E-2</v>
          </cell>
        </row>
        <row r="10">
          <cell r="C10">
            <v>121.2</v>
          </cell>
          <cell r="P10">
            <v>5.0119999999999998E-2</v>
          </cell>
        </row>
        <row r="11">
          <cell r="C11">
            <v>132.9</v>
          </cell>
          <cell r="P11">
            <v>6.3100000000000003E-2</v>
          </cell>
        </row>
        <row r="12">
          <cell r="C12">
            <v>144.9</v>
          </cell>
          <cell r="P12">
            <v>7.9430000000000001E-2</v>
          </cell>
        </row>
        <row r="13">
          <cell r="C13">
            <v>157</v>
          </cell>
          <cell r="P13">
            <v>0.1</v>
          </cell>
        </row>
        <row r="14">
          <cell r="C14">
            <v>169.5</v>
          </cell>
          <cell r="P14">
            <v>0.12590000000000001</v>
          </cell>
        </row>
        <row r="15">
          <cell r="C15">
            <v>184.9</v>
          </cell>
          <cell r="P15">
            <v>0.1585</v>
          </cell>
        </row>
        <row r="16">
          <cell r="C16">
            <v>200.4</v>
          </cell>
          <cell r="P16">
            <v>0.19950000000000001</v>
          </cell>
        </row>
        <row r="17">
          <cell r="C17">
            <v>218.4</v>
          </cell>
          <cell r="P17">
            <v>0.25119999999999998</v>
          </cell>
        </row>
        <row r="18">
          <cell r="C18">
            <v>236</v>
          </cell>
          <cell r="P18">
            <v>0.31619999999999998</v>
          </cell>
        </row>
        <row r="19">
          <cell r="C19">
            <v>258.60000000000002</v>
          </cell>
          <cell r="P19">
            <v>0.39810000000000001</v>
          </cell>
        </row>
        <row r="20">
          <cell r="C20">
            <v>274.7</v>
          </cell>
          <cell r="P20">
            <v>0.50119999999999998</v>
          </cell>
        </row>
        <row r="21">
          <cell r="C21">
            <v>291.60000000000002</v>
          </cell>
          <cell r="P21">
            <v>0.63100000000000001</v>
          </cell>
        </row>
        <row r="22">
          <cell r="C22">
            <v>315.2</v>
          </cell>
          <cell r="P22">
            <v>0.79430000000000001</v>
          </cell>
        </row>
        <row r="23">
          <cell r="C23">
            <v>338.1</v>
          </cell>
          <cell r="P23">
            <v>1</v>
          </cell>
        </row>
        <row r="24">
          <cell r="C24">
            <v>365.4</v>
          </cell>
          <cell r="P24">
            <v>1.2589999999999999</v>
          </cell>
        </row>
        <row r="25">
          <cell r="C25">
            <v>398.5</v>
          </cell>
          <cell r="P25">
            <v>1.585</v>
          </cell>
        </row>
        <row r="26">
          <cell r="C26">
            <v>440</v>
          </cell>
          <cell r="P26">
            <v>1.9950000000000001</v>
          </cell>
        </row>
        <row r="27">
          <cell r="C27">
            <v>498.6</v>
          </cell>
          <cell r="P27">
            <v>2.512</v>
          </cell>
        </row>
        <row r="28">
          <cell r="C28">
            <v>561.6</v>
          </cell>
          <cell r="P28">
            <v>3.1619999999999999</v>
          </cell>
        </row>
        <row r="29">
          <cell r="C29">
            <v>649.1</v>
          </cell>
          <cell r="P29">
            <v>3.9809999999999999</v>
          </cell>
        </row>
        <row r="30">
          <cell r="C30">
            <v>760.6</v>
          </cell>
          <cell r="P30">
            <v>5.0119999999999996</v>
          </cell>
        </row>
        <row r="31">
          <cell r="C31">
            <v>902.9</v>
          </cell>
          <cell r="P31">
            <v>6.31</v>
          </cell>
        </row>
        <row r="32">
          <cell r="C32">
            <v>1072</v>
          </cell>
          <cell r="P32">
            <v>7.9429999999999996</v>
          </cell>
        </row>
        <row r="33">
          <cell r="C33">
            <v>1313</v>
          </cell>
          <cell r="P33">
            <v>10</v>
          </cell>
        </row>
        <row r="34">
          <cell r="C34">
            <v>1596</v>
          </cell>
          <cell r="P34">
            <v>12.59</v>
          </cell>
        </row>
        <row r="35">
          <cell r="C35">
            <v>1948</v>
          </cell>
          <cell r="P35">
            <v>15.85</v>
          </cell>
        </row>
        <row r="36">
          <cell r="C36">
            <v>2381</v>
          </cell>
          <cell r="P36">
            <v>19.95</v>
          </cell>
        </row>
        <row r="37">
          <cell r="C37">
            <v>2958</v>
          </cell>
          <cell r="P37">
            <v>25.12</v>
          </cell>
        </row>
        <row r="38">
          <cell r="C38">
            <v>3693</v>
          </cell>
          <cell r="P38">
            <v>31.62</v>
          </cell>
        </row>
        <row r="39">
          <cell r="C39">
            <v>4652</v>
          </cell>
          <cell r="P39">
            <v>39.81</v>
          </cell>
        </row>
        <row r="40">
          <cell r="C40">
            <v>5913</v>
          </cell>
          <cell r="P40">
            <v>50</v>
          </cell>
        </row>
        <row r="41">
          <cell r="C41">
            <v>42.38</v>
          </cell>
          <cell r="P41">
            <v>5.0000000000000001E-3</v>
          </cell>
        </row>
        <row r="42">
          <cell r="C42">
            <v>38.68</v>
          </cell>
          <cell r="P42">
            <v>6.2950000000000002E-3</v>
          </cell>
        </row>
        <row r="43">
          <cell r="C43">
            <v>38.369999999999997</v>
          </cell>
          <cell r="P43">
            <v>7.9249999999999998E-3</v>
          </cell>
        </row>
        <row r="44">
          <cell r="C44">
            <v>37.94</v>
          </cell>
          <cell r="P44">
            <v>9.9749999999999995E-3</v>
          </cell>
        </row>
        <row r="45">
          <cell r="C45">
            <v>38.81</v>
          </cell>
          <cell r="P45">
            <v>1.256E-2</v>
          </cell>
        </row>
        <row r="46">
          <cell r="C46">
            <v>38.57</v>
          </cell>
          <cell r="P46">
            <v>1.5810000000000001E-2</v>
          </cell>
        </row>
        <row r="47">
          <cell r="C47">
            <v>39.22</v>
          </cell>
          <cell r="P47">
            <v>1.9904999999999999E-2</v>
          </cell>
        </row>
        <row r="48">
          <cell r="C48">
            <v>40.71</v>
          </cell>
          <cell r="P48">
            <v>2.5059999999999999E-2</v>
          </cell>
        </row>
        <row r="49">
          <cell r="C49">
            <v>44.35</v>
          </cell>
          <cell r="P49">
            <v>3.1550000000000002E-2</v>
          </cell>
        </row>
        <row r="50">
          <cell r="C50">
            <v>43.62</v>
          </cell>
          <cell r="P50">
            <v>3.9715E-2</v>
          </cell>
        </row>
        <row r="51">
          <cell r="C51">
            <v>49.26</v>
          </cell>
          <cell r="P51">
            <v>0.05</v>
          </cell>
        </row>
        <row r="52">
          <cell r="C52">
            <v>51.72</v>
          </cell>
          <cell r="P52">
            <v>6.2950000000000006E-2</v>
          </cell>
        </row>
        <row r="53">
          <cell r="C53">
            <v>50.99</v>
          </cell>
          <cell r="P53">
            <v>7.9250000000000001E-2</v>
          </cell>
        </row>
        <row r="54">
          <cell r="C54">
            <v>54.77</v>
          </cell>
          <cell r="P54">
            <v>9.9750000000000005E-2</v>
          </cell>
        </row>
        <row r="55">
          <cell r="C55">
            <v>60.56</v>
          </cell>
          <cell r="P55">
            <v>0.12559999999999999</v>
          </cell>
        </row>
        <row r="56">
          <cell r="C56">
            <v>66.12</v>
          </cell>
          <cell r="P56">
            <v>0.15809999999999999</v>
          </cell>
        </row>
        <row r="57">
          <cell r="C57">
            <v>69.83</v>
          </cell>
          <cell r="P57">
            <v>0.19905</v>
          </cell>
        </row>
        <row r="58">
          <cell r="C58">
            <v>75.87</v>
          </cell>
          <cell r="P58">
            <v>0.25059999999999999</v>
          </cell>
        </row>
        <row r="59">
          <cell r="C59">
            <v>82.71</v>
          </cell>
          <cell r="P59">
            <v>0.3155</v>
          </cell>
        </row>
        <row r="60">
          <cell r="C60">
            <v>94.86</v>
          </cell>
          <cell r="P60">
            <v>0.39715</v>
          </cell>
        </row>
        <row r="61">
          <cell r="C61">
            <v>104.6</v>
          </cell>
          <cell r="P61">
            <v>0.5</v>
          </cell>
        </row>
        <row r="62">
          <cell r="C62">
            <v>121.3</v>
          </cell>
          <cell r="P62">
            <v>0.62949999999999995</v>
          </cell>
        </row>
        <row r="63">
          <cell r="C63">
            <v>139</v>
          </cell>
          <cell r="P63">
            <v>0.79249999999999998</v>
          </cell>
        </row>
        <row r="64">
          <cell r="C64">
            <v>160</v>
          </cell>
          <cell r="P64">
            <v>0.99750000000000005</v>
          </cell>
        </row>
        <row r="65">
          <cell r="C65">
            <v>180.9</v>
          </cell>
          <cell r="P65">
            <v>1.256</v>
          </cell>
        </row>
        <row r="66">
          <cell r="C66">
            <v>209.2</v>
          </cell>
          <cell r="P66">
            <v>1.581</v>
          </cell>
        </row>
        <row r="67">
          <cell r="C67">
            <v>241.1</v>
          </cell>
          <cell r="P67">
            <v>1.9904999999999999</v>
          </cell>
        </row>
        <row r="68">
          <cell r="C68">
            <v>281.8</v>
          </cell>
          <cell r="P68">
            <v>2.5059999999999998</v>
          </cell>
        </row>
        <row r="69">
          <cell r="C69">
            <v>332.8</v>
          </cell>
          <cell r="P69">
            <v>3.1549999999999998</v>
          </cell>
        </row>
        <row r="70">
          <cell r="C70">
            <v>393.2</v>
          </cell>
          <cell r="P70">
            <v>3.9714999999999998</v>
          </cell>
        </row>
        <row r="71">
          <cell r="C71">
            <v>473.2</v>
          </cell>
          <cell r="P71">
            <v>5</v>
          </cell>
        </row>
        <row r="72">
          <cell r="C72">
            <v>560.79999999999995</v>
          </cell>
          <cell r="P72">
            <v>6.2949999999999999</v>
          </cell>
        </row>
        <row r="73">
          <cell r="C73">
            <v>692.5</v>
          </cell>
          <cell r="P73">
            <v>7.9249999999999998</v>
          </cell>
        </row>
        <row r="74">
          <cell r="C74">
            <v>855.3</v>
          </cell>
          <cell r="P74">
            <v>9.9749999999999996</v>
          </cell>
        </row>
        <row r="75">
          <cell r="C75">
            <v>1104</v>
          </cell>
          <cell r="P75">
            <v>12.56</v>
          </cell>
        </row>
        <row r="76">
          <cell r="C76">
            <v>1460</v>
          </cell>
          <cell r="P76">
            <v>15.81</v>
          </cell>
        </row>
        <row r="77">
          <cell r="C77">
            <v>1981</v>
          </cell>
          <cell r="P77">
            <v>19.905000000000001</v>
          </cell>
        </row>
        <row r="78">
          <cell r="C78">
            <v>2828</v>
          </cell>
          <cell r="P78">
            <v>25</v>
          </cell>
        </row>
        <row r="79">
          <cell r="C79">
            <v>0.20399999999999999</v>
          </cell>
          <cell r="P79">
            <v>2E-3</v>
          </cell>
        </row>
        <row r="80">
          <cell r="C80">
            <v>0.25240000000000001</v>
          </cell>
          <cell r="P80">
            <v>2.5180000000000003E-3</v>
          </cell>
        </row>
        <row r="81">
          <cell r="C81">
            <v>0.14380000000000001</v>
          </cell>
          <cell r="P81">
            <v>3.1700000000000001E-3</v>
          </cell>
        </row>
        <row r="82">
          <cell r="C82">
            <v>0.2195</v>
          </cell>
          <cell r="P82">
            <v>3.9899999999999996E-3</v>
          </cell>
        </row>
        <row r="83">
          <cell r="C83">
            <v>0.32079999999999997</v>
          </cell>
          <cell r="P83">
            <v>5.0240000000000007E-3</v>
          </cell>
        </row>
        <row r="84">
          <cell r="C84">
            <v>0.39140000000000003</v>
          </cell>
          <cell r="P84">
            <v>6.3240000000000006E-3</v>
          </cell>
        </row>
        <row r="85">
          <cell r="C85">
            <v>0.40039999999999998</v>
          </cell>
          <cell r="P85">
            <v>7.9620000000000003E-3</v>
          </cell>
        </row>
        <row r="86">
          <cell r="C86">
            <v>0.5948</v>
          </cell>
          <cell r="P86">
            <v>1.0024E-2</v>
          </cell>
        </row>
        <row r="87">
          <cell r="C87">
            <v>0.96289999999999998</v>
          </cell>
          <cell r="P87">
            <v>1.2620000000000001E-2</v>
          </cell>
        </row>
        <row r="88">
          <cell r="C88">
            <v>0.96709999999999996</v>
          </cell>
          <cell r="P88">
            <v>1.5886000000000001E-2</v>
          </cell>
        </row>
        <row r="89">
          <cell r="C89">
            <v>1.21</v>
          </cell>
          <cell r="P89">
            <v>2.0000000000000004E-2</v>
          </cell>
        </row>
        <row r="90">
          <cell r="C90">
            <v>2.056</v>
          </cell>
          <cell r="P90">
            <v>2.5180000000000004E-2</v>
          </cell>
        </row>
        <row r="91">
          <cell r="C91">
            <v>1.9570000000000001</v>
          </cell>
          <cell r="P91">
            <v>3.1699999999999999E-2</v>
          </cell>
        </row>
        <row r="92">
          <cell r="C92">
            <v>3.1379999999999999</v>
          </cell>
          <cell r="P92">
            <v>3.9900000000000005E-2</v>
          </cell>
        </row>
        <row r="93">
          <cell r="C93">
            <v>4.5549999999999997</v>
          </cell>
          <cell r="P93">
            <v>5.024E-2</v>
          </cell>
        </row>
        <row r="94">
          <cell r="C94">
            <v>3.706</v>
          </cell>
          <cell r="P94">
            <v>6.3240000000000005E-2</v>
          </cell>
        </row>
        <row r="95">
          <cell r="C95">
            <v>6.859</v>
          </cell>
          <cell r="P95">
            <v>7.962000000000001E-2</v>
          </cell>
        </row>
        <row r="96">
          <cell r="C96">
            <v>6.1669999999999998</v>
          </cell>
          <cell r="P96">
            <v>0.10024</v>
          </cell>
        </row>
        <row r="97">
          <cell r="C97">
            <v>7.9119999999999999</v>
          </cell>
          <cell r="P97">
            <v>0.12620000000000001</v>
          </cell>
        </row>
        <row r="98">
          <cell r="C98">
            <v>9.9459999999999997</v>
          </cell>
          <cell r="P98">
            <v>0.15886</v>
          </cell>
        </row>
        <row r="99">
          <cell r="C99">
            <v>11.76</v>
          </cell>
          <cell r="P99">
            <v>0.2</v>
          </cell>
        </row>
        <row r="100">
          <cell r="C100">
            <v>15</v>
          </cell>
          <cell r="P100">
            <v>0.25179999999999997</v>
          </cell>
        </row>
        <row r="101">
          <cell r="C101">
            <v>20.03</v>
          </cell>
          <cell r="P101">
            <v>0.317</v>
          </cell>
        </row>
        <row r="102">
          <cell r="C102">
            <v>24.67</v>
          </cell>
          <cell r="P102">
            <v>0.39900000000000002</v>
          </cell>
        </row>
        <row r="103">
          <cell r="C103">
            <v>31.41</v>
          </cell>
          <cell r="P103">
            <v>0.50240000000000007</v>
          </cell>
        </row>
        <row r="104">
          <cell r="C104">
            <v>40.020000000000003</v>
          </cell>
          <cell r="P104">
            <v>0.63240000000000007</v>
          </cell>
        </row>
        <row r="105">
          <cell r="C105">
            <v>53.58</v>
          </cell>
          <cell r="P105">
            <v>0.79620000000000002</v>
          </cell>
        </row>
        <row r="106">
          <cell r="C106">
            <v>68.31</v>
          </cell>
          <cell r="P106">
            <v>1.0024</v>
          </cell>
        </row>
        <row r="107">
          <cell r="C107">
            <v>79.099999999999994</v>
          </cell>
          <cell r="P107">
            <v>1.262</v>
          </cell>
        </row>
        <row r="108">
          <cell r="C108">
            <v>93.26</v>
          </cell>
          <cell r="P108">
            <v>1.5886</v>
          </cell>
        </row>
        <row r="109">
          <cell r="C109">
            <v>127.6</v>
          </cell>
          <cell r="P109">
            <v>2</v>
          </cell>
        </row>
        <row r="110">
          <cell r="C110">
            <v>163.69999999999999</v>
          </cell>
          <cell r="P110">
            <v>2.5180000000000002</v>
          </cell>
        </row>
        <row r="111">
          <cell r="C111">
            <v>211.3</v>
          </cell>
          <cell r="P111">
            <v>3.17</v>
          </cell>
        </row>
        <row r="112">
          <cell r="C112">
            <v>284.2</v>
          </cell>
          <cell r="P112">
            <v>3.99</v>
          </cell>
        </row>
        <row r="113">
          <cell r="C113">
            <v>372.8</v>
          </cell>
          <cell r="P113">
            <v>5.0240000000000009</v>
          </cell>
        </row>
        <row r="114">
          <cell r="C114">
            <v>513.4</v>
          </cell>
          <cell r="P114">
            <v>6.3240000000000007</v>
          </cell>
        </row>
        <row r="115">
          <cell r="C115">
            <v>699.1</v>
          </cell>
          <cell r="P115">
            <v>7.9620000000000006</v>
          </cell>
        </row>
        <row r="116">
          <cell r="C116">
            <v>971.2</v>
          </cell>
          <cell r="P116">
            <v>10</v>
          </cell>
        </row>
        <row r="117">
          <cell r="C117">
            <v>0.13519999999999999</v>
          </cell>
          <cell r="P117">
            <v>2E-3</v>
          </cell>
        </row>
        <row r="118">
          <cell r="C118">
            <v>0.26540000000000002</v>
          </cell>
          <cell r="P118">
            <v>2.5180000000000003E-3</v>
          </cell>
        </row>
        <row r="119">
          <cell r="C119">
            <v>0.13900000000000001</v>
          </cell>
          <cell r="P119">
            <v>3.1700000000000001E-3</v>
          </cell>
        </row>
        <row r="120">
          <cell r="C120">
            <v>0.13519999999999999</v>
          </cell>
          <cell r="P120">
            <v>3.9899999999999996E-3</v>
          </cell>
        </row>
        <row r="121">
          <cell r="C121">
            <v>0.32840000000000003</v>
          </cell>
          <cell r="P121">
            <v>5.0240000000000007E-3</v>
          </cell>
        </row>
        <row r="122">
          <cell r="C122">
            <v>0.26079999999999998</v>
          </cell>
          <cell r="P122">
            <v>6.3240000000000006E-3</v>
          </cell>
        </row>
        <row r="123">
          <cell r="C123">
            <v>0.47889999999999999</v>
          </cell>
          <cell r="P123">
            <v>7.9620000000000003E-3</v>
          </cell>
        </row>
        <row r="124">
          <cell r="C124">
            <v>0.39579999999999999</v>
          </cell>
          <cell r="P124">
            <v>1.0024E-2</v>
          </cell>
        </row>
        <row r="125">
          <cell r="C125">
            <v>0.2213</v>
          </cell>
          <cell r="P125">
            <v>1.2620000000000001E-2</v>
          </cell>
        </row>
        <row r="126">
          <cell r="C126">
            <v>0.59840000000000004</v>
          </cell>
          <cell r="P126">
            <v>1.5886000000000001E-2</v>
          </cell>
        </row>
        <row r="127">
          <cell r="C127">
            <v>0.51270000000000004</v>
          </cell>
          <cell r="P127">
            <v>2.0000000000000004E-2</v>
          </cell>
        </row>
        <row r="128">
          <cell r="C128">
            <v>0.73550000000000004</v>
          </cell>
          <cell r="P128">
            <v>2.5180000000000004E-2</v>
          </cell>
        </row>
        <row r="129">
          <cell r="C129">
            <v>0.78439999999999999</v>
          </cell>
          <cell r="P129">
            <v>3.1699999999999999E-2</v>
          </cell>
        </row>
        <row r="130">
          <cell r="C130">
            <v>1.0900000000000001</v>
          </cell>
          <cell r="P130">
            <v>3.9900000000000005E-2</v>
          </cell>
        </row>
        <row r="131">
          <cell r="C131">
            <v>1.738</v>
          </cell>
          <cell r="P131">
            <v>5.024E-2</v>
          </cell>
        </row>
        <row r="132">
          <cell r="C132">
            <v>1.9259999999999999</v>
          </cell>
          <cell r="P132">
            <v>6.3240000000000005E-2</v>
          </cell>
        </row>
        <row r="133">
          <cell r="C133">
            <v>2.3769999999999998</v>
          </cell>
          <cell r="P133">
            <v>7.962000000000001E-2</v>
          </cell>
        </row>
        <row r="134">
          <cell r="C134">
            <v>2.8479999999999999</v>
          </cell>
          <cell r="P134">
            <v>0.10024</v>
          </cell>
        </row>
        <row r="135">
          <cell r="C135">
            <v>3.1520000000000001</v>
          </cell>
          <cell r="P135">
            <v>0.12620000000000001</v>
          </cell>
        </row>
        <row r="136">
          <cell r="C136">
            <v>4.8529999999999998</v>
          </cell>
          <cell r="P136">
            <v>0.15886</v>
          </cell>
        </row>
        <row r="137">
          <cell r="C137">
            <v>5.2729999999999997</v>
          </cell>
          <cell r="P137">
            <v>0.2</v>
          </cell>
        </row>
        <row r="138">
          <cell r="C138">
            <v>6.6529999999999996</v>
          </cell>
          <cell r="P138">
            <v>0.25179999999999997</v>
          </cell>
        </row>
        <row r="139">
          <cell r="C139">
            <v>8.6669999999999998</v>
          </cell>
          <cell r="P139">
            <v>0.317</v>
          </cell>
        </row>
        <row r="140">
          <cell r="C140">
            <v>11.1</v>
          </cell>
          <cell r="P140">
            <v>0.39900000000000002</v>
          </cell>
        </row>
        <row r="141">
          <cell r="C141">
            <v>14.54</v>
          </cell>
          <cell r="P141">
            <v>0.50240000000000007</v>
          </cell>
        </row>
        <row r="142">
          <cell r="C142">
            <v>17.64</v>
          </cell>
          <cell r="P142">
            <v>0.63240000000000007</v>
          </cell>
        </row>
        <row r="143">
          <cell r="C143">
            <v>23.62</v>
          </cell>
          <cell r="P143">
            <v>0.79620000000000002</v>
          </cell>
        </row>
        <row r="144">
          <cell r="C144">
            <v>34.96</v>
          </cell>
          <cell r="P144">
            <v>1.0024</v>
          </cell>
        </row>
        <row r="145">
          <cell r="C145">
            <v>43.53</v>
          </cell>
          <cell r="P145">
            <v>1.262</v>
          </cell>
        </row>
        <row r="146">
          <cell r="C146">
            <v>65.849999999999994</v>
          </cell>
          <cell r="P146">
            <v>1.5886</v>
          </cell>
        </row>
        <row r="147">
          <cell r="C147">
            <v>89.26</v>
          </cell>
          <cell r="P147">
            <v>2</v>
          </cell>
        </row>
        <row r="148">
          <cell r="C148">
            <v>128.6</v>
          </cell>
          <cell r="P148">
            <v>2.5180000000000002</v>
          </cell>
        </row>
        <row r="149">
          <cell r="C149">
            <v>196.3</v>
          </cell>
          <cell r="P149">
            <v>3.17</v>
          </cell>
        </row>
        <row r="150">
          <cell r="C150">
            <v>299.7</v>
          </cell>
          <cell r="P150">
            <v>3.99</v>
          </cell>
        </row>
        <row r="151">
          <cell r="C151">
            <v>470.8</v>
          </cell>
          <cell r="P151">
            <v>5.0240000000000009</v>
          </cell>
        </row>
        <row r="152">
          <cell r="C152">
            <v>732.2</v>
          </cell>
          <cell r="P152">
            <v>6.3240000000000007</v>
          </cell>
        </row>
        <row r="153">
          <cell r="C153">
            <v>1132</v>
          </cell>
          <cell r="P153">
            <v>7.9620000000000006</v>
          </cell>
        </row>
        <row r="154">
          <cell r="C154">
            <v>1779</v>
          </cell>
          <cell r="P154">
            <v>10</v>
          </cell>
        </row>
      </sheetData>
      <sheetData sheetId="10"/>
      <sheetData sheetId="11"/>
      <sheetData sheetId="12"/>
      <sheetData sheetId="13">
        <row r="1">
          <cell r="P1" t="str">
            <v>shifted freq</v>
          </cell>
        </row>
        <row r="3">
          <cell r="C3">
            <v>732.2</v>
          </cell>
          <cell r="P3">
            <v>0.01</v>
          </cell>
        </row>
        <row r="4">
          <cell r="C4">
            <v>902.5</v>
          </cell>
          <cell r="P4">
            <v>1.259E-2</v>
          </cell>
        </row>
        <row r="5">
          <cell r="C5">
            <v>1108</v>
          </cell>
          <cell r="P5">
            <v>1.585E-2</v>
          </cell>
        </row>
        <row r="6">
          <cell r="C6">
            <v>1360</v>
          </cell>
          <cell r="P6">
            <v>1.9949999999999999E-2</v>
          </cell>
        </row>
        <row r="7">
          <cell r="C7">
            <v>1669</v>
          </cell>
          <cell r="P7">
            <v>2.512E-2</v>
          </cell>
        </row>
        <row r="8">
          <cell r="C8">
            <v>2052</v>
          </cell>
          <cell r="P8">
            <v>3.1620000000000002E-2</v>
          </cell>
        </row>
        <row r="9">
          <cell r="C9">
            <v>2537</v>
          </cell>
          <cell r="P9">
            <v>3.9809999999999998E-2</v>
          </cell>
        </row>
        <row r="10">
          <cell r="C10">
            <v>3142</v>
          </cell>
          <cell r="P10">
            <v>5.0119999999999998E-2</v>
          </cell>
        </row>
        <row r="11">
          <cell r="C11">
            <v>3871</v>
          </cell>
          <cell r="P11">
            <v>6.3100000000000003E-2</v>
          </cell>
        </row>
        <row r="12">
          <cell r="C12">
            <v>4719</v>
          </cell>
          <cell r="P12">
            <v>7.9430000000000001E-2</v>
          </cell>
        </row>
        <row r="13">
          <cell r="C13">
            <v>5824</v>
          </cell>
          <cell r="P13">
            <v>0.1</v>
          </cell>
        </row>
        <row r="14">
          <cell r="C14">
            <v>7338</v>
          </cell>
          <cell r="P14">
            <v>0.12590000000000001</v>
          </cell>
        </row>
        <row r="15">
          <cell r="C15">
            <v>8898</v>
          </cell>
          <cell r="P15">
            <v>0.1585</v>
          </cell>
        </row>
        <row r="16">
          <cell r="C16">
            <v>11080</v>
          </cell>
          <cell r="P16">
            <v>0.19950000000000001</v>
          </cell>
        </row>
        <row r="17">
          <cell r="C17">
            <v>13350</v>
          </cell>
          <cell r="P17">
            <v>0.25119999999999998</v>
          </cell>
        </row>
        <row r="18">
          <cell r="C18">
            <v>16510</v>
          </cell>
          <cell r="P18">
            <v>0.31619999999999998</v>
          </cell>
        </row>
        <row r="19">
          <cell r="C19">
            <v>19980</v>
          </cell>
          <cell r="P19">
            <v>0.39810000000000001</v>
          </cell>
        </row>
        <row r="20">
          <cell r="C20">
            <v>24530</v>
          </cell>
          <cell r="P20">
            <v>0.50119999999999998</v>
          </cell>
        </row>
        <row r="21">
          <cell r="C21">
            <v>30830</v>
          </cell>
          <cell r="P21">
            <v>0.63100000000000001</v>
          </cell>
        </row>
        <row r="22">
          <cell r="C22">
            <v>37420</v>
          </cell>
          <cell r="P22">
            <v>0.79430000000000001</v>
          </cell>
        </row>
        <row r="23">
          <cell r="C23">
            <v>46140</v>
          </cell>
          <cell r="P23">
            <v>1</v>
          </cell>
        </row>
        <row r="24">
          <cell r="C24">
            <v>56500</v>
          </cell>
          <cell r="P24">
            <v>1.2589999999999999</v>
          </cell>
        </row>
        <row r="25">
          <cell r="C25">
            <v>68030</v>
          </cell>
          <cell r="P25">
            <v>1.585</v>
          </cell>
        </row>
        <row r="26">
          <cell r="C26">
            <v>83930</v>
          </cell>
          <cell r="P26">
            <v>1.9950000000000001</v>
          </cell>
        </row>
        <row r="27">
          <cell r="C27">
            <v>100200</v>
          </cell>
          <cell r="P27">
            <v>2.512</v>
          </cell>
        </row>
        <row r="28">
          <cell r="C28">
            <v>124200</v>
          </cell>
          <cell r="P28">
            <v>3.1619999999999999</v>
          </cell>
        </row>
        <row r="29">
          <cell r="C29">
            <v>150400</v>
          </cell>
          <cell r="P29">
            <v>3.9809999999999999</v>
          </cell>
        </row>
        <row r="30">
          <cell r="C30">
            <v>180400</v>
          </cell>
          <cell r="P30">
            <v>5.0119999999999996</v>
          </cell>
        </row>
        <row r="31">
          <cell r="C31">
            <v>218700</v>
          </cell>
          <cell r="P31">
            <v>6.31</v>
          </cell>
        </row>
        <row r="32">
          <cell r="C32">
            <v>264100</v>
          </cell>
          <cell r="P32">
            <v>7.9429999999999996</v>
          </cell>
        </row>
        <row r="33">
          <cell r="C33">
            <v>319600</v>
          </cell>
          <cell r="P33">
            <v>10</v>
          </cell>
        </row>
        <row r="34">
          <cell r="C34">
            <v>386200</v>
          </cell>
          <cell r="P34">
            <v>12.59</v>
          </cell>
        </row>
        <row r="35">
          <cell r="C35">
            <v>465700</v>
          </cell>
          <cell r="P35">
            <v>15.85</v>
          </cell>
        </row>
        <row r="36">
          <cell r="C36">
            <v>560200</v>
          </cell>
          <cell r="P36">
            <v>19.95</v>
          </cell>
        </row>
        <row r="37">
          <cell r="C37">
            <v>672700</v>
          </cell>
          <cell r="P37">
            <v>25.12</v>
          </cell>
        </row>
        <row r="38">
          <cell r="C38">
            <v>806900</v>
          </cell>
          <cell r="P38">
            <v>31.62</v>
          </cell>
        </row>
        <row r="39">
          <cell r="C39">
            <v>969800</v>
          </cell>
          <cell r="P39">
            <v>39.81</v>
          </cell>
        </row>
        <row r="40">
          <cell r="C40">
            <v>1145000</v>
          </cell>
          <cell r="P40">
            <v>50</v>
          </cell>
        </row>
        <row r="41">
          <cell r="C41">
            <v>135.1</v>
          </cell>
          <cell r="P41">
            <v>1.6000000000000001E-3</v>
          </cell>
        </row>
        <row r="42">
          <cell r="C42">
            <v>160.4</v>
          </cell>
          <cell r="P42">
            <v>2.0144E-3</v>
          </cell>
        </row>
        <row r="43">
          <cell r="C43">
            <v>191.5</v>
          </cell>
          <cell r="P43">
            <v>2.5360000000000001E-3</v>
          </cell>
        </row>
        <row r="44">
          <cell r="C44">
            <v>230</v>
          </cell>
          <cell r="P44">
            <v>3.192E-3</v>
          </cell>
        </row>
        <row r="45">
          <cell r="C45">
            <v>278.39999999999998</v>
          </cell>
          <cell r="P45">
            <v>4.0191999999999997E-3</v>
          </cell>
        </row>
        <row r="46">
          <cell r="C46">
            <v>336.8</v>
          </cell>
          <cell r="P46">
            <v>5.0592000000000007E-3</v>
          </cell>
        </row>
        <row r="47">
          <cell r="C47">
            <v>412.3</v>
          </cell>
          <cell r="P47">
            <v>6.3695999999999996E-3</v>
          </cell>
        </row>
        <row r="48">
          <cell r="C48">
            <v>504.9</v>
          </cell>
          <cell r="P48">
            <v>8.0192000000000006E-3</v>
          </cell>
        </row>
        <row r="49">
          <cell r="C49">
            <v>618.79999999999995</v>
          </cell>
          <cell r="P49">
            <v>1.0096000000000001E-2</v>
          </cell>
        </row>
        <row r="50">
          <cell r="C50">
            <v>755.4</v>
          </cell>
          <cell r="P50">
            <v>1.2708800000000001E-2</v>
          </cell>
        </row>
        <row r="51">
          <cell r="C51">
            <v>928.4</v>
          </cell>
          <cell r="P51">
            <v>1.6E-2</v>
          </cell>
        </row>
        <row r="52">
          <cell r="C52">
            <v>1157</v>
          </cell>
          <cell r="P52">
            <v>2.0144000000000002E-2</v>
          </cell>
        </row>
        <row r="53">
          <cell r="C53">
            <v>1413</v>
          </cell>
          <cell r="P53">
            <v>2.5360000000000001E-2</v>
          </cell>
        </row>
        <row r="54">
          <cell r="C54">
            <v>1754</v>
          </cell>
          <cell r="P54">
            <v>3.1920000000000004E-2</v>
          </cell>
        </row>
        <row r="55">
          <cell r="C55">
            <v>2140</v>
          </cell>
          <cell r="P55">
            <v>4.0191999999999999E-2</v>
          </cell>
        </row>
        <row r="56">
          <cell r="C56">
            <v>2654</v>
          </cell>
          <cell r="P56">
            <v>5.0591999999999998E-2</v>
          </cell>
        </row>
        <row r="57">
          <cell r="C57">
            <v>3252</v>
          </cell>
          <cell r="P57">
            <v>6.3696000000000003E-2</v>
          </cell>
        </row>
        <row r="58">
          <cell r="C58">
            <v>4029</v>
          </cell>
          <cell r="P58">
            <v>8.0191999999999999E-2</v>
          </cell>
        </row>
        <row r="59">
          <cell r="C59">
            <v>5054</v>
          </cell>
          <cell r="P59">
            <v>0.10096000000000001</v>
          </cell>
        </row>
        <row r="60">
          <cell r="C60">
            <v>6211</v>
          </cell>
          <cell r="P60">
            <v>0.12708800000000001</v>
          </cell>
        </row>
        <row r="61">
          <cell r="C61">
            <v>7688</v>
          </cell>
          <cell r="P61">
            <v>0.16</v>
          </cell>
        </row>
        <row r="62">
          <cell r="C62">
            <v>9483</v>
          </cell>
          <cell r="P62">
            <v>0.20143999999999998</v>
          </cell>
        </row>
        <row r="63">
          <cell r="C63">
            <v>11590</v>
          </cell>
          <cell r="P63">
            <v>0.25359999999999999</v>
          </cell>
        </row>
        <row r="64">
          <cell r="C64">
            <v>14300</v>
          </cell>
          <cell r="P64">
            <v>0.31920000000000004</v>
          </cell>
        </row>
        <row r="65">
          <cell r="C65">
            <v>17620</v>
          </cell>
          <cell r="P65">
            <v>0.40192</v>
          </cell>
        </row>
        <row r="66">
          <cell r="C66">
            <v>21950</v>
          </cell>
          <cell r="P66">
            <v>0.50592000000000004</v>
          </cell>
        </row>
        <row r="67">
          <cell r="C67">
            <v>27150</v>
          </cell>
          <cell r="P67">
            <v>0.63695999999999997</v>
          </cell>
        </row>
        <row r="68">
          <cell r="C68">
            <v>33140</v>
          </cell>
          <cell r="P68">
            <v>0.80191999999999997</v>
          </cell>
        </row>
        <row r="69">
          <cell r="C69">
            <v>40390</v>
          </cell>
          <cell r="P69">
            <v>1.0096000000000001</v>
          </cell>
        </row>
        <row r="70">
          <cell r="C70">
            <v>50180</v>
          </cell>
          <cell r="P70">
            <v>1.27088</v>
          </cell>
        </row>
        <row r="71">
          <cell r="C71">
            <v>61210</v>
          </cell>
          <cell r="P71">
            <v>1.6</v>
          </cell>
        </row>
        <row r="72">
          <cell r="C72">
            <v>74950</v>
          </cell>
          <cell r="P72">
            <v>2.0144000000000002</v>
          </cell>
        </row>
        <row r="73">
          <cell r="C73">
            <v>91660</v>
          </cell>
          <cell r="P73">
            <v>2.536</v>
          </cell>
        </row>
        <row r="74">
          <cell r="C74">
            <v>112000</v>
          </cell>
          <cell r="P74">
            <v>3.1920000000000002</v>
          </cell>
        </row>
        <row r="75">
          <cell r="C75">
            <v>136500</v>
          </cell>
          <cell r="P75">
            <v>4.0192000000000005</v>
          </cell>
        </row>
        <row r="76">
          <cell r="C76">
            <v>166400</v>
          </cell>
          <cell r="P76">
            <v>5.0592000000000006</v>
          </cell>
        </row>
        <row r="77">
          <cell r="C77">
            <v>202800</v>
          </cell>
          <cell r="P77">
            <v>6.3696000000000002</v>
          </cell>
        </row>
        <row r="78">
          <cell r="C78">
            <v>246000</v>
          </cell>
          <cell r="P78">
            <v>8</v>
          </cell>
        </row>
        <row r="79">
          <cell r="C79">
            <v>18.13</v>
          </cell>
          <cell r="P79">
            <v>2.5000000000000001E-4</v>
          </cell>
        </row>
        <row r="80">
          <cell r="C80">
            <v>22.62</v>
          </cell>
          <cell r="P80">
            <v>3.1475000000000003E-4</v>
          </cell>
        </row>
        <row r="81">
          <cell r="C81">
            <v>28.24</v>
          </cell>
          <cell r="P81">
            <v>3.9625000000000001E-4</v>
          </cell>
        </row>
        <row r="82">
          <cell r="C82">
            <v>34.869999999999997</v>
          </cell>
          <cell r="P82">
            <v>4.9874999999999995E-4</v>
          </cell>
        </row>
        <row r="83">
          <cell r="C83">
            <v>43.52</v>
          </cell>
          <cell r="P83">
            <v>6.2800000000000009E-4</v>
          </cell>
        </row>
        <row r="84">
          <cell r="C84">
            <v>54.14</v>
          </cell>
          <cell r="P84">
            <v>7.9050000000000008E-4</v>
          </cell>
        </row>
        <row r="85">
          <cell r="C85">
            <v>67.34</v>
          </cell>
          <cell r="P85">
            <v>9.9525000000000004E-4</v>
          </cell>
        </row>
        <row r="86">
          <cell r="C86">
            <v>83.7</v>
          </cell>
          <cell r="P86">
            <v>1.253E-3</v>
          </cell>
        </row>
        <row r="87">
          <cell r="C87">
            <v>104</v>
          </cell>
          <cell r="P87">
            <v>1.5775000000000001E-3</v>
          </cell>
        </row>
        <row r="88">
          <cell r="C88">
            <v>129.30000000000001</v>
          </cell>
          <cell r="P88">
            <v>1.9857500000000001E-3</v>
          </cell>
        </row>
        <row r="89">
          <cell r="C89">
            <v>161.19999999999999</v>
          </cell>
          <cell r="P89">
            <v>2.5000000000000005E-3</v>
          </cell>
        </row>
        <row r="90">
          <cell r="C90">
            <v>203.5</v>
          </cell>
          <cell r="P90">
            <v>3.1475000000000006E-3</v>
          </cell>
        </row>
        <row r="91">
          <cell r="C91">
            <v>251.5</v>
          </cell>
          <cell r="P91">
            <v>3.9624999999999999E-3</v>
          </cell>
        </row>
        <row r="92">
          <cell r="C92">
            <v>315.8</v>
          </cell>
          <cell r="P92">
            <v>4.9875000000000006E-3</v>
          </cell>
        </row>
        <row r="93">
          <cell r="C93">
            <v>392.3</v>
          </cell>
          <cell r="P93">
            <v>6.28E-3</v>
          </cell>
        </row>
        <row r="94">
          <cell r="C94">
            <v>492</v>
          </cell>
          <cell r="P94">
            <v>7.9050000000000006E-3</v>
          </cell>
        </row>
        <row r="95">
          <cell r="C95">
            <v>609</v>
          </cell>
          <cell r="P95">
            <v>9.9525000000000013E-3</v>
          </cell>
        </row>
        <row r="96">
          <cell r="C96">
            <v>761.6</v>
          </cell>
          <cell r="P96">
            <v>1.2529999999999999E-2</v>
          </cell>
        </row>
        <row r="97">
          <cell r="C97">
            <v>964.1</v>
          </cell>
          <cell r="P97">
            <v>1.5775000000000001E-2</v>
          </cell>
        </row>
        <row r="98">
          <cell r="C98">
            <v>1194</v>
          </cell>
          <cell r="P98">
            <v>1.98575E-2</v>
          </cell>
        </row>
        <row r="99">
          <cell r="C99">
            <v>1491</v>
          </cell>
          <cell r="P99">
            <v>2.5000000000000001E-2</v>
          </cell>
        </row>
        <row r="100">
          <cell r="C100">
            <v>1857</v>
          </cell>
          <cell r="P100">
            <v>3.1474999999999996E-2</v>
          </cell>
        </row>
        <row r="101">
          <cell r="C101">
            <v>2303</v>
          </cell>
          <cell r="P101">
            <v>3.9625E-2</v>
          </cell>
        </row>
        <row r="102">
          <cell r="C102">
            <v>2873</v>
          </cell>
          <cell r="P102">
            <v>4.9875000000000003E-2</v>
          </cell>
        </row>
        <row r="103">
          <cell r="C103">
            <v>3568</v>
          </cell>
          <cell r="P103">
            <v>6.2800000000000009E-2</v>
          </cell>
        </row>
        <row r="104">
          <cell r="C104">
            <v>4463</v>
          </cell>
          <cell r="P104">
            <v>7.9050000000000009E-2</v>
          </cell>
        </row>
        <row r="105">
          <cell r="C105">
            <v>5579</v>
          </cell>
          <cell r="P105">
            <v>9.9525000000000002E-2</v>
          </cell>
        </row>
        <row r="106">
          <cell r="C106">
            <v>6895</v>
          </cell>
          <cell r="P106">
            <v>0.12529999999999999</v>
          </cell>
        </row>
        <row r="107">
          <cell r="C107">
            <v>8551</v>
          </cell>
          <cell r="P107">
            <v>0.15775</v>
          </cell>
        </row>
        <row r="108">
          <cell r="C108">
            <v>10640</v>
          </cell>
          <cell r="P108">
            <v>0.198575</v>
          </cell>
        </row>
        <row r="109">
          <cell r="C109">
            <v>13140</v>
          </cell>
          <cell r="P109">
            <v>0.25</v>
          </cell>
        </row>
        <row r="110">
          <cell r="C110">
            <v>16290</v>
          </cell>
          <cell r="P110">
            <v>0.31475000000000003</v>
          </cell>
        </row>
        <row r="111">
          <cell r="C111">
            <v>20110</v>
          </cell>
          <cell r="P111">
            <v>0.39624999999999999</v>
          </cell>
        </row>
        <row r="112">
          <cell r="C112">
            <v>24850</v>
          </cell>
          <cell r="P112">
            <v>0.49875000000000003</v>
          </cell>
        </row>
        <row r="113">
          <cell r="C113">
            <v>30620</v>
          </cell>
          <cell r="P113">
            <v>0.62800000000000011</v>
          </cell>
        </row>
        <row r="114">
          <cell r="C114">
            <v>37820</v>
          </cell>
          <cell r="P114">
            <v>0.79050000000000009</v>
          </cell>
        </row>
        <row r="115">
          <cell r="C115">
            <v>46590</v>
          </cell>
          <cell r="P115">
            <v>0.99525000000000008</v>
          </cell>
        </row>
        <row r="116">
          <cell r="C116">
            <v>57280</v>
          </cell>
          <cell r="P116">
            <v>1.25</v>
          </cell>
        </row>
        <row r="117">
          <cell r="C117">
            <v>3.7029999999999998</v>
          </cell>
          <cell r="P117">
            <v>5.0000000000000002E-5</v>
          </cell>
        </row>
        <row r="118">
          <cell r="C118">
            <v>4.4290000000000003</v>
          </cell>
          <cell r="P118">
            <v>6.2949999999999999E-5</v>
          </cell>
        </row>
        <row r="119">
          <cell r="C119">
            <v>5.4880000000000004</v>
          </cell>
          <cell r="P119">
            <v>7.9250000000000002E-5</v>
          </cell>
        </row>
        <row r="120">
          <cell r="C120">
            <v>6.9960000000000004</v>
          </cell>
          <cell r="P120">
            <v>9.9749999999999999E-5</v>
          </cell>
        </row>
        <row r="121">
          <cell r="C121">
            <v>8.7759999999999998</v>
          </cell>
          <cell r="P121">
            <v>1.2559999999999999E-4</v>
          </cell>
        </row>
        <row r="122">
          <cell r="C122">
            <v>11.06</v>
          </cell>
          <cell r="P122">
            <v>1.5810000000000002E-4</v>
          </cell>
        </row>
        <row r="123">
          <cell r="C123">
            <v>13.66</v>
          </cell>
          <cell r="P123">
            <v>1.9904999999999999E-4</v>
          </cell>
        </row>
        <row r="124">
          <cell r="C124">
            <v>17.25</v>
          </cell>
          <cell r="P124">
            <v>2.5060000000000002E-4</v>
          </cell>
        </row>
        <row r="125">
          <cell r="C125">
            <v>21.78</v>
          </cell>
          <cell r="P125">
            <v>3.1550000000000003E-4</v>
          </cell>
        </row>
        <row r="126">
          <cell r="C126">
            <v>27.55</v>
          </cell>
          <cell r="P126">
            <v>3.9715000000000003E-4</v>
          </cell>
        </row>
        <row r="127">
          <cell r="C127">
            <v>34.28</v>
          </cell>
          <cell r="P127">
            <v>5.0000000000000001E-4</v>
          </cell>
        </row>
        <row r="128">
          <cell r="C128">
            <v>43.44</v>
          </cell>
          <cell r="P128">
            <v>6.2950000000000007E-4</v>
          </cell>
        </row>
        <row r="129">
          <cell r="C129">
            <v>54.5</v>
          </cell>
          <cell r="P129">
            <v>7.9250000000000002E-4</v>
          </cell>
        </row>
        <row r="130">
          <cell r="C130">
            <v>68.989999999999995</v>
          </cell>
          <cell r="P130">
            <v>9.9750000000000012E-4</v>
          </cell>
        </row>
        <row r="131">
          <cell r="C131">
            <v>85.78</v>
          </cell>
          <cell r="P131">
            <v>1.256E-3</v>
          </cell>
        </row>
        <row r="132">
          <cell r="C132">
            <v>107.9</v>
          </cell>
          <cell r="P132">
            <v>1.5809999999999999E-3</v>
          </cell>
        </row>
        <row r="133">
          <cell r="C133">
            <v>134.5</v>
          </cell>
          <cell r="P133">
            <v>1.9905000000000001E-3</v>
          </cell>
        </row>
        <row r="134">
          <cell r="C134">
            <v>168.1</v>
          </cell>
          <cell r="P134">
            <v>2.506E-3</v>
          </cell>
        </row>
        <row r="135">
          <cell r="C135">
            <v>216</v>
          </cell>
          <cell r="P135">
            <v>3.1550000000000003E-3</v>
          </cell>
        </row>
        <row r="136">
          <cell r="C136">
            <v>269</v>
          </cell>
          <cell r="P136">
            <v>3.9715000000000002E-3</v>
          </cell>
        </row>
        <row r="137">
          <cell r="C137">
            <v>337.5</v>
          </cell>
          <cell r="P137">
            <v>5.0000000000000001E-3</v>
          </cell>
        </row>
        <row r="138">
          <cell r="C138">
            <v>423.2</v>
          </cell>
          <cell r="P138">
            <v>6.2949999999999994E-3</v>
          </cell>
        </row>
        <row r="139">
          <cell r="C139">
            <v>525</v>
          </cell>
          <cell r="P139">
            <v>7.9249999999999998E-3</v>
          </cell>
        </row>
        <row r="140">
          <cell r="C140">
            <v>659</v>
          </cell>
          <cell r="P140">
            <v>9.9750000000000012E-3</v>
          </cell>
        </row>
        <row r="141">
          <cell r="C141">
            <v>836.5</v>
          </cell>
          <cell r="P141">
            <v>1.256E-2</v>
          </cell>
        </row>
        <row r="142">
          <cell r="C142">
            <v>1056</v>
          </cell>
          <cell r="P142">
            <v>1.5810000000000001E-2</v>
          </cell>
        </row>
        <row r="143">
          <cell r="C143">
            <v>1306</v>
          </cell>
          <cell r="P143">
            <v>1.9904999999999999E-2</v>
          </cell>
        </row>
        <row r="144">
          <cell r="C144">
            <v>1640</v>
          </cell>
          <cell r="P144">
            <v>2.5059999999999999E-2</v>
          </cell>
        </row>
        <row r="145">
          <cell r="C145">
            <v>2056</v>
          </cell>
          <cell r="P145">
            <v>3.1550000000000002E-2</v>
          </cell>
        </row>
        <row r="146">
          <cell r="C146">
            <v>2573</v>
          </cell>
          <cell r="P146">
            <v>3.9715E-2</v>
          </cell>
        </row>
        <row r="147">
          <cell r="C147">
            <v>3192</v>
          </cell>
          <cell r="P147">
            <v>0.05</v>
          </cell>
        </row>
        <row r="148">
          <cell r="C148">
            <v>3987</v>
          </cell>
          <cell r="P148">
            <v>6.2950000000000006E-2</v>
          </cell>
        </row>
        <row r="149">
          <cell r="C149">
            <v>4978</v>
          </cell>
          <cell r="P149">
            <v>7.9250000000000001E-2</v>
          </cell>
        </row>
        <row r="150">
          <cell r="C150">
            <v>6209</v>
          </cell>
          <cell r="P150">
            <v>9.9750000000000005E-2</v>
          </cell>
        </row>
        <row r="151">
          <cell r="C151">
            <v>7741</v>
          </cell>
          <cell r="P151">
            <v>0.12560000000000002</v>
          </cell>
        </row>
        <row r="152">
          <cell r="C152">
            <v>9661</v>
          </cell>
          <cell r="P152">
            <v>0.15810000000000002</v>
          </cell>
        </row>
        <row r="153">
          <cell r="C153">
            <v>12050</v>
          </cell>
          <cell r="P153">
            <v>0.19905</v>
          </cell>
        </row>
        <row r="154">
          <cell r="C154">
            <v>15040</v>
          </cell>
          <cell r="P154">
            <v>0.25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topLeftCell="E1" workbookViewId="0">
      <selection activeCell="U9" sqref="U9"/>
    </sheetView>
  </sheetViews>
  <sheetFormatPr defaultRowHeight="12.75" x14ac:dyDescent="0.2"/>
  <cols>
    <col min="5" max="10" width="9.140625" style="2"/>
    <col min="11" max="11" width="10" style="2" bestFit="1" customWidth="1"/>
    <col min="12" max="12" width="9.140625" style="2"/>
    <col min="13" max="14" width="12.42578125" style="2" bestFit="1" customWidth="1"/>
    <col min="15" max="15" width="9.140625" style="2"/>
    <col min="16" max="16" width="9.140625" style="8"/>
    <col min="17" max="20" width="9.140625" style="7"/>
    <col min="21" max="21" width="9.140625" style="8"/>
    <col min="22" max="16384" width="9.140625" style="2"/>
  </cols>
  <sheetData>
    <row r="1" spans="1:21" x14ac:dyDescent="0.2">
      <c r="A1" t="s">
        <v>3</v>
      </c>
      <c r="B1" t="s">
        <v>1</v>
      </c>
      <c r="C1" t="s">
        <v>2</v>
      </c>
      <c r="D1" t="s">
        <v>0</v>
      </c>
      <c r="E1" s="2" t="s">
        <v>23</v>
      </c>
      <c r="F1" s="3" t="s">
        <v>24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4" t="s">
        <v>13</v>
      </c>
      <c r="N1" s="3" t="s">
        <v>23</v>
      </c>
      <c r="O1" s="3" t="s">
        <v>29</v>
      </c>
      <c r="P1" s="5" t="s">
        <v>16</v>
      </c>
      <c r="Q1" s="6" t="s">
        <v>17</v>
      </c>
    </row>
    <row r="2" spans="1:21" x14ac:dyDescent="0.2">
      <c r="A2" t="s">
        <v>7</v>
      </c>
      <c r="B2" t="s">
        <v>5</v>
      </c>
      <c r="C2" t="s">
        <v>6</v>
      </c>
      <c r="D2" t="s">
        <v>4</v>
      </c>
      <c r="F2" s="2" t="s">
        <v>6</v>
      </c>
      <c r="M2" s="4">
        <v>2.010486129705868</v>
      </c>
      <c r="N2" s="2">
        <v>100</v>
      </c>
      <c r="O2" s="2">
        <v>20</v>
      </c>
      <c r="Q2" s="7">
        <v>30</v>
      </c>
      <c r="R2" s="7">
        <f>Q2+273</f>
        <v>303</v>
      </c>
      <c r="S2" s="7">
        <v>1</v>
      </c>
      <c r="T2" s="7">
        <f>EXP($R$6/2.303/8.314*(1/R2-1/$R$2))</f>
        <v>1</v>
      </c>
      <c r="U2" s="8">
        <f t="shared" ref="U2:U4" si="0">(S2-T2)^2</f>
        <v>0</v>
      </c>
    </row>
    <row r="3" spans="1:21" x14ac:dyDescent="0.2">
      <c r="A3">
        <v>30</v>
      </c>
      <c r="B3">
        <v>0.01</v>
      </c>
      <c r="C3">
        <v>9337</v>
      </c>
      <c r="D3">
        <v>79.97</v>
      </c>
      <c r="E3" s="12">
        <v>132500</v>
      </c>
      <c r="F3" s="13">
        <v>0.57899999999999996</v>
      </c>
      <c r="G3" s="2">
        <f t="shared" ref="G3:G66" si="1">10^(($N$2/($N$2+$O$2))*LOG(E3)+($O$2/($N$2+$O$2))*LOG(F3))</f>
        <v>16941.804238252265</v>
      </c>
      <c r="H3" s="2">
        <f>(G3-C3)^2/C3^2</f>
        <v>0.66337845168906051</v>
      </c>
      <c r="K3" s="2">
        <f>10^(($N$2/($N$2+$O$2))*LOG(E3)+($O$2/($N$2+$O$2))*LOG(F3)+($N$2/(($N$2+$O$2)^2)*$O$2*(-$M$2)))</f>
        <v>8906.8774010831039</v>
      </c>
      <c r="L3" s="2">
        <f>(K3-C3)^2/C3^2</f>
        <v>2.1221193476997466E-3</v>
      </c>
      <c r="M3" s="2" t="s">
        <v>18</v>
      </c>
      <c r="P3" s="8">
        <f>B3*$S$2</f>
        <v>0.01</v>
      </c>
      <c r="Q3" s="7">
        <v>40</v>
      </c>
      <c r="R3" s="7">
        <f t="shared" ref="R3:R5" si="2">Q3+273</f>
        <v>313</v>
      </c>
      <c r="S3" s="7">
        <v>0.12</v>
      </c>
      <c r="T3" s="7">
        <f t="shared" ref="T3:T5" si="3">EXP($R$6/2.303/8.314*(1/R3-1/$R$2))</f>
        <v>0.1201957078369868</v>
      </c>
      <c r="U3" s="8">
        <f t="shared" si="0"/>
        <v>3.8301557458052901E-8</v>
      </c>
    </row>
    <row r="4" spans="1:21" x14ac:dyDescent="0.2">
      <c r="A4">
        <v>30</v>
      </c>
      <c r="B4">
        <v>1.259E-2</v>
      </c>
      <c r="C4">
        <v>11470</v>
      </c>
      <c r="D4">
        <v>79.56</v>
      </c>
      <c r="E4" s="12">
        <v>157800</v>
      </c>
      <c r="F4" s="13">
        <v>0.88349999999999995</v>
      </c>
      <c r="G4" s="2">
        <f t="shared" si="1"/>
        <v>21027.62667960082</v>
      </c>
      <c r="H4" s="2">
        <f t="shared" ref="H4:H67" si="4">(G4-C4)^2/C4^2</f>
        <v>0.69434176679102533</v>
      </c>
      <c r="K4" s="2">
        <f t="shared" ref="K4:K67" si="5">10^(($N$2/($N$2+$O$2))*LOG(E4)+($O$2/($N$2+$O$2))*LOG(F4)+($N$2/(($N$2+$O$2)^2)*$O$2*(-$M$2)))</f>
        <v>11054.931944501668</v>
      </c>
      <c r="L4" s="2">
        <f t="shared" ref="L4:L67" si="6">(K4-C4)^2/C4^2</f>
        <v>1.3095189429014724E-3</v>
      </c>
      <c r="M4" s="2" t="s">
        <v>19</v>
      </c>
      <c r="N4" s="2" t="s">
        <v>20</v>
      </c>
      <c r="O4" s="2" t="s">
        <v>13</v>
      </c>
      <c r="P4" s="8">
        <f t="shared" ref="P4:P40" si="7">B4*$S$2</f>
        <v>1.259E-2</v>
      </c>
      <c r="Q4" s="7">
        <v>50</v>
      </c>
      <c r="R4" s="7">
        <f t="shared" si="2"/>
        <v>323</v>
      </c>
      <c r="S4" s="7">
        <v>1.7000000000000001E-2</v>
      </c>
      <c r="T4" s="7">
        <f t="shared" si="3"/>
        <v>1.6472167074630922E-2</v>
      </c>
      <c r="U4" s="8">
        <f t="shared" si="0"/>
        <v>2.7860759710367958E-7</v>
      </c>
    </row>
    <row r="5" spans="1:21" x14ac:dyDescent="0.2">
      <c r="A5">
        <v>30</v>
      </c>
      <c r="B5">
        <v>1.585E-2</v>
      </c>
      <c r="C5">
        <v>14090</v>
      </c>
      <c r="D5">
        <v>78.959999999999994</v>
      </c>
      <c r="E5" s="12">
        <v>190000</v>
      </c>
      <c r="F5" s="13">
        <v>0.92359999999999998</v>
      </c>
      <c r="G5" s="2">
        <f t="shared" si="1"/>
        <v>24729.119591065697</v>
      </c>
      <c r="H5" s="2">
        <f t="shared" si="4"/>
        <v>0.57015034986481972</v>
      </c>
      <c r="K5" s="2">
        <f t="shared" si="5"/>
        <v>13000.931502739801</v>
      </c>
      <c r="L5" s="2">
        <f t="shared" si="6"/>
        <v>5.9743189590017176E-3</v>
      </c>
      <c r="M5" s="4">
        <f>SUM(H3:H154)</f>
        <v>115.95102768706002</v>
      </c>
      <c r="N5" s="4">
        <f>SUM(J24:J154)</f>
        <v>24.783765734666975</v>
      </c>
      <c r="O5" s="4">
        <f>SUM(L3:L154)</f>
        <v>6.4792315152145976</v>
      </c>
      <c r="P5" s="8">
        <f t="shared" si="7"/>
        <v>1.585E-2</v>
      </c>
      <c r="Q5" s="7">
        <v>60</v>
      </c>
      <c r="R5" s="7">
        <f t="shared" si="2"/>
        <v>333</v>
      </c>
      <c r="S5" s="7">
        <v>3.5000000000000001E-3</v>
      </c>
      <c r="T5" s="7">
        <f t="shared" si="3"/>
        <v>2.543622460640453E-3</v>
      </c>
      <c r="U5" s="8">
        <f>(S5-T5)^2</f>
        <v>9.1465799779142195E-7</v>
      </c>
    </row>
    <row r="6" spans="1:21" x14ac:dyDescent="0.2">
      <c r="A6">
        <v>30</v>
      </c>
      <c r="B6">
        <v>1.9949999999999999E-2</v>
      </c>
      <c r="C6">
        <v>17250</v>
      </c>
      <c r="D6">
        <v>78.33</v>
      </c>
      <c r="E6" s="12">
        <v>227400</v>
      </c>
      <c r="F6" s="13">
        <v>1.3979999999999999</v>
      </c>
      <c r="G6" s="2">
        <f t="shared" si="1"/>
        <v>30778.201992376653</v>
      </c>
      <c r="H6" s="2">
        <f t="shared" si="4"/>
        <v>0.61503801435511418</v>
      </c>
      <c r="I6" s="2">
        <f t="shared" ref="I6:I66" si="8">10^(10^(($N$2/($N$2+$O$2))*LOG(LOG(E6))+($O$2/($N$2+$O$2))*LOG(LOG(F6))))</f>
        <v>864.93202923801152</v>
      </c>
      <c r="J6" s="2">
        <f t="shared" ref="J6:J22" si="9">(I6-C6)^2/C6^2</f>
        <v>0.90223214419320441</v>
      </c>
      <c r="K6" s="2">
        <f t="shared" si="5"/>
        <v>16181.137965985077</v>
      </c>
      <c r="L6" s="2">
        <f t="shared" si="6"/>
        <v>3.8394154093964049E-3</v>
      </c>
      <c r="P6" s="8">
        <f t="shared" si="7"/>
        <v>1.9949999999999999E-2</v>
      </c>
      <c r="Q6" s="6" t="s">
        <v>21</v>
      </c>
      <c r="R6" s="10">
        <v>384721.85209427116</v>
      </c>
      <c r="S6" s="6" t="s">
        <v>22</v>
      </c>
      <c r="T6" s="11">
        <f>SUM(U3:U5)</f>
        <v>1.2315671523531543E-6</v>
      </c>
    </row>
    <row r="7" spans="1:21" x14ac:dyDescent="0.2">
      <c r="A7">
        <v>30</v>
      </c>
      <c r="B7">
        <v>2.512E-2</v>
      </c>
      <c r="C7">
        <v>21070</v>
      </c>
      <c r="D7">
        <v>77.599999999999994</v>
      </c>
      <c r="E7" s="12">
        <v>271600</v>
      </c>
      <c r="F7" s="13">
        <v>1.518</v>
      </c>
      <c r="G7" s="2">
        <f t="shared" si="1"/>
        <v>36181.51656840941</v>
      </c>
      <c r="H7" s="2">
        <f t="shared" si="4"/>
        <v>0.51438350344223371</v>
      </c>
      <c r="I7" s="2">
        <f t="shared" si="8"/>
        <v>1210.7931791220965</v>
      </c>
      <c r="J7" s="2">
        <f t="shared" si="9"/>
        <v>0.88837172260432173</v>
      </c>
      <c r="K7" s="2">
        <f t="shared" si="5"/>
        <v>19021.842522088122</v>
      </c>
      <c r="L7" s="2">
        <f t="shared" si="6"/>
        <v>9.4492560998591171E-3</v>
      </c>
      <c r="M7" s="9"/>
      <c r="P7" s="8">
        <f t="shared" si="7"/>
        <v>2.512E-2</v>
      </c>
    </row>
    <row r="8" spans="1:21" x14ac:dyDescent="0.2">
      <c r="A8">
        <v>30</v>
      </c>
      <c r="B8">
        <v>3.1620000000000002E-2</v>
      </c>
      <c r="C8">
        <v>25710</v>
      </c>
      <c r="D8">
        <v>77</v>
      </c>
      <c r="E8" s="12">
        <v>323100</v>
      </c>
      <c r="F8" s="13">
        <v>1.8240000000000001</v>
      </c>
      <c r="G8" s="2">
        <f t="shared" si="1"/>
        <v>43113.99536319606</v>
      </c>
      <c r="H8" s="2">
        <f t="shared" si="4"/>
        <v>0.45824081061244548</v>
      </c>
      <c r="I8" s="2">
        <f t="shared" si="8"/>
        <v>2061.0130139004168</v>
      </c>
      <c r="J8" s="2">
        <f t="shared" si="9"/>
        <v>0.84609851204963393</v>
      </c>
      <c r="K8" s="2">
        <f t="shared" si="5"/>
        <v>22666.48023849836</v>
      </c>
      <c r="L8" s="2">
        <f t="shared" si="6"/>
        <v>1.4013547780794404E-2</v>
      </c>
      <c r="M8" s="9"/>
      <c r="P8" s="8">
        <f t="shared" si="7"/>
        <v>3.1620000000000002E-2</v>
      </c>
    </row>
    <row r="9" spans="1:21" x14ac:dyDescent="0.2">
      <c r="A9">
        <v>30</v>
      </c>
      <c r="B9">
        <v>3.9809999999999998E-2</v>
      </c>
      <c r="C9">
        <v>31260</v>
      </c>
      <c r="D9">
        <v>76.44</v>
      </c>
      <c r="E9" s="12">
        <v>383600</v>
      </c>
      <c r="F9" s="13">
        <v>2.1680000000000001</v>
      </c>
      <c r="G9" s="2">
        <f t="shared" si="1"/>
        <v>51196.70903265223</v>
      </c>
      <c r="H9" s="2">
        <f t="shared" si="4"/>
        <v>0.40675134135209762</v>
      </c>
      <c r="I9" s="2">
        <f t="shared" si="8"/>
        <v>3130.0661004405592</v>
      </c>
      <c r="J9" s="2">
        <f t="shared" si="9"/>
        <v>0.80976588445615083</v>
      </c>
      <c r="K9" s="2">
        <f t="shared" si="5"/>
        <v>26915.835189688107</v>
      </c>
      <c r="L9" s="2">
        <f t="shared" si="6"/>
        <v>1.9312328460934388E-2</v>
      </c>
      <c r="M9" s="9"/>
      <c r="P9" s="8">
        <f t="shared" si="7"/>
        <v>3.9809999999999998E-2</v>
      </c>
    </row>
    <row r="10" spans="1:21" x14ac:dyDescent="0.2">
      <c r="A10">
        <v>30</v>
      </c>
      <c r="B10">
        <v>5.0119999999999998E-2</v>
      </c>
      <c r="C10">
        <v>37910</v>
      </c>
      <c r="D10">
        <v>75.84</v>
      </c>
      <c r="E10" s="12">
        <v>454100</v>
      </c>
      <c r="F10" s="13">
        <v>3.1179999999999999</v>
      </c>
      <c r="G10" s="2">
        <f t="shared" si="1"/>
        <v>62604.507503505782</v>
      </c>
      <c r="H10" s="2">
        <f t="shared" si="4"/>
        <v>0.4243196748109726</v>
      </c>
      <c r="I10" s="2">
        <f t="shared" si="8"/>
        <v>5860.2440359555785</v>
      </c>
      <c r="J10" s="2">
        <f t="shared" si="9"/>
        <v>0.7147297921202127</v>
      </c>
      <c r="K10" s="2">
        <f t="shared" si="5"/>
        <v>32913.299271272714</v>
      </c>
      <c r="L10" s="2">
        <f t="shared" si="6"/>
        <v>1.737237152178913E-2</v>
      </c>
      <c r="P10" s="8">
        <f t="shared" si="7"/>
        <v>5.0119999999999998E-2</v>
      </c>
    </row>
    <row r="11" spans="1:21" x14ac:dyDescent="0.2">
      <c r="A11">
        <v>30</v>
      </c>
      <c r="B11">
        <v>6.3100000000000003E-2</v>
      </c>
      <c r="C11">
        <v>46010</v>
      </c>
      <c r="D11">
        <v>75.34</v>
      </c>
      <c r="E11" s="12">
        <v>536200</v>
      </c>
      <c r="F11" s="13">
        <v>3.7919999999999998</v>
      </c>
      <c r="G11" s="2">
        <f t="shared" si="1"/>
        <v>74287.725713790031</v>
      </c>
      <c r="H11" s="2">
        <f t="shared" si="4"/>
        <v>0.37773261803520214</v>
      </c>
      <c r="I11" s="2">
        <f t="shared" si="8"/>
        <v>8129.3506139694682</v>
      </c>
      <c r="J11" s="2">
        <f t="shared" si="9"/>
        <v>0.67784494932396155</v>
      </c>
      <c r="K11" s="2">
        <f t="shared" si="5"/>
        <v>39055.560791102413</v>
      </c>
      <c r="L11" s="2">
        <f t="shared" si="6"/>
        <v>2.2846504556431817E-2</v>
      </c>
      <c r="P11" s="8">
        <f t="shared" si="7"/>
        <v>6.3100000000000003E-2</v>
      </c>
    </row>
    <row r="12" spans="1:21" x14ac:dyDescent="0.2">
      <c r="A12">
        <v>30</v>
      </c>
      <c r="B12">
        <v>7.9430000000000001E-2</v>
      </c>
      <c r="C12">
        <v>55780</v>
      </c>
      <c r="D12">
        <v>74.739999999999995</v>
      </c>
      <c r="E12" s="12">
        <v>631600</v>
      </c>
      <c r="F12" s="13">
        <v>4.5510000000000002</v>
      </c>
      <c r="G12" s="2">
        <f t="shared" si="1"/>
        <v>87778.112990204419</v>
      </c>
      <c r="H12" s="2">
        <f t="shared" si="4"/>
        <v>0.3290725945632495</v>
      </c>
      <c r="I12" s="2">
        <f t="shared" si="8"/>
        <v>10860.186554772987</v>
      </c>
      <c r="J12" s="2">
        <f t="shared" si="9"/>
        <v>0.64851327133847103</v>
      </c>
      <c r="K12" s="2">
        <f t="shared" si="5"/>
        <v>46147.911987845357</v>
      </c>
      <c r="L12" s="2">
        <f t="shared" si="6"/>
        <v>2.9818367615737359E-2</v>
      </c>
      <c r="P12" s="8">
        <f t="shared" si="7"/>
        <v>7.9430000000000001E-2</v>
      </c>
    </row>
    <row r="13" spans="1:21" x14ac:dyDescent="0.2">
      <c r="A13">
        <v>30</v>
      </c>
      <c r="B13">
        <v>0.1</v>
      </c>
      <c r="C13">
        <v>67330</v>
      </c>
      <c r="D13">
        <v>74.11</v>
      </c>
      <c r="E13" s="12">
        <v>741900</v>
      </c>
      <c r="F13" s="13">
        <v>5.61</v>
      </c>
      <c r="G13" s="2">
        <f t="shared" si="1"/>
        <v>103939.7384015061</v>
      </c>
      <c r="H13" s="2">
        <f t="shared" si="4"/>
        <v>0.2956487330594324</v>
      </c>
      <c r="I13" s="2">
        <f t="shared" si="8"/>
        <v>14626.535842901572</v>
      </c>
      <c r="J13" s="2">
        <f t="shared" si="9"/>
        <v>0.61271864350247307</v>
      </c>
      <c r="K13" s="2">
        <f t="shared" si="5"/>
        <v>54644.623088760745</v>
      </c>
      <c r="L13" s="2">
        <f t="shared" si="6"/>
        <v>3.5496826047675907E-2</v>
      </c>
      <c r="P13" s="8">
        <f t="shared" si="7"/>
        <v>0.1</v>
      </c>
    </row>
    <row r="14" spans="1:21" x14ac:dyDescent="0.2">
      <c r="A14">
        <v>30</v>
      </c>
      <c r="B14">
        <v>0.12590000000000001</v>
      </c>
      <c r="C14">
        <v>81190</v>
      </c>
      <c r="D14">
        <v>73.569999999999993</v>
      </c>
      <c r="E14" s="12">
        <v>866000</v>
      </c>
      <c r="F14" s="13">
        <v>6.9269999999999996</v>
      </c>
      <c r="G14" s="2">
        <f t="shared" si="1"/>
        <v>122467.94804604343</v>
      </c>
      <c r="H14" s="2">
        <f t="shared" si="4"/>
        <v>0.25848248328588241</v>
      </c>
      <c r="I14" s="2">
        <f t="shared" si="8"/>
        <v>19339.649591844645</v>
      </c>
      <c r="J14" s="2">
        <f t="shared" si="9"/>
        <v>0.58033564462024412</v>
      </c>
      <c r="K14" s="2">
        <f t="shared" si="5"/>
        <v>64385.527271377141</v>
      </c>
      <c r="L14" s="2">
        <f t="shared" si="6"/>
        <v>4.283953001768806E-2</v>
      </c>
      <c r="P14" s="8">
        <f t="shared" si="7"/>
        <v>0.12590000000000001</v>
      </c>
    </row>
    <row r="15" spans="1:21" x14ac:dyDescent="0.2">
      <c r="A15">
        <v>30</v>
      </c>
      <c r="B15">
        <v>0.1585</v>
      </c>
      <c r="C15">
        <v>98010</v>
      </c>
      <c r="D15">
        <v>73.03</v>
      </c>
      <c r="E15" s="12">
        <v>1010000</v>
      </c>
      <c r="F15" s="13">
        <v>9.9469999999999992</v>
      </c>
      <c r="G15" s="2">
        <f t="shared" si="1"/>
        <v>147871.05264227546</v>
      </c>
      <c r="H15" s="2">
        <f t="shared" si="4"/>
        <v>0.258810628475936</v>
      </c>
      <c r="I15" s="2">
        <f t="shared" si="8"/>
        <v>28312.277440199396</v>
      </c>
      <c r="J15" s="2">
        <f t="shared" si="9"/>
        <v>0.50570400870423537</v>
      </c>
      <c r="K15" s="2">
        <f t="shared" si="5"/>
        <v>77740.795403602402</v>
      </c>
      <c r="L15" s="2">
        <f t="shared" si="6"/>
        <v>4.27693484767468E-2</v>
      </c>
      <c r="P15" s="8">
        <f t="shared" si="7"/>
        <v>0.1585</v>
      </c>
    </row>
    <row r="16" spans="1:21" x14ac:dyDescent="0.2">
      <c r="A16">
        <v>30</v>
      </c>
      <c r="B16">
        <v>0.19950000000000001</v>
      </c>
      <c r="C16" s="1">
        <v>118000</v>
      </c>
      <c r="D16">
        <v>72.44</v>
      </c>
      <c r="E16" s="12">
        <v>1168000</v>
      </c>
      <c r="F16" s="13">
        <v>11.75</v>
      </c>
      <c r="G16" s="2">
        <f t="shared" si="1"/>
        <v>171609.77164626523</v>
      </c>
      <c r="H16" s="2">
        <f t="shared" si="4"/>
        <v>0.2064067520801999</v>
      </c>
      <c r="I16" s="2">
        <f t="shared" si="8"/>
        <v>34966.100598492834</v>
      </c>
      <c r="J16" s="2">
        <f t="shared" si="9"/>
        <v>0.4951614801651546</v>
      </c>
      <c r="K16" s="2">
        <f t="shared" si="5"/>
        <v>90221.03994272303</v>
      </c>
      <c r="L16" s="2">
        <f t="shared" si="6"/>
        <v>5.5420182552699607E-2</v>
      </c>
      <c r="P16" s="8">
        <f t="shared" si="7"/>
        <v>0.19950000000000001</v>
      </c>
    </row>
    <row r="17" spans="1:16" x14ac:dyDescent="0.2">
      <c r="A17">
        <v>30</v>
      </c>
      <c r="B17">
        <v>0.25119999999999998</v>
      </c>
      <c r="C17" s="1">
        <v>141800</v>
      </c>
      <c r="D17">
        <v>71.88</v>
      </c>
      <c r="E17" s="12">
        <v>1341000</v>
      </c>
      <c r="F17" s="13">
        <v>14.18</v>
      </c>
      <c r="G17" s="2">
        <f t="shared" si="1"/>
        <v>198672.01047939612</v>
      </c>
      <c r="H17" s="2">
        <f t="shared" si="4"/>
        <v>0.16085875415862855</v>
      </c>
      <c r="I17" s="2">
        <f t="shared" si="8"/>
        <v>43404.268344844422</v>
      </c>
      <c r="J17" s="2">
        <f t="shared" si="9"/>
        <v>0.48150417501125886</v>
      </c>
      <c r="K17" s="2">
        <f t="shared" si="5"/>
        <v>104448.57085358641</v>
      </c>
      <c r="L17" s="2">
        <f t="shared" si="6"/>
        <v>6.9384423684183141E-2</v>
      </c>
      <c r="P17" s="8">
        <f t="shared" si="7"/>
        <v>0.25119999999999998</v>
      </c>
    </row>
    <row r="18" spans="1:16" x14ac:dyDescent="0.2">
      <c r="A18">
        <v>30</v>
      </c>
      <c r="B18">
        <v>0.31619999999999998</v>
      </c>
      <c r="C18" s="1">
        <v>170100</v>
      </c>
      <c r="D18">
        <v>71.42</v>
      </c>
      <c r="E18" s="12">
        <v>1481000</v>
      </c>
      <c r="F18" s="13">
        <v>18.87</v>
      </c>
      <c r="G18" s="2">
        <f t="shared" si="1"/>
        <v>226338.20401848509</v>
      </c>
      <c r="H18" s="2">
        <f t="shared" si="4"/>
        <v>0.10930858153518136</v>
      </c>
      <c r="I18" s="2">
        <f t="shared" si="8"/>
        <v>55585.039529584305</v>
      </c>
      <c r="J18" s="2">
        <f t="shared" si="9"/>
        <v>0.45322705603339697</v>
      </c>
      <c r="K18" s="2">
        <f t="shared" si="5"/>
        <v>118993.62110572655</v>
      </c>
      <c r="L18" s="2">
        <f t="shared" si="6"/>
        <v>9.026961571123529E-2</v>
      </c>
      <c r="P18" s="8">
        <f t="shared" si="7"/>
        <v>0.31619999999999998</v>
      </c>
    </row>
    <row r="19" spans="1:16" x14ac:dyDescent="0.2">
      <c r="A19">
        <v>30</v>
      </c>
      <c r="B19">
        <v>0.39810000000000001</v>
      </c>
      <c r="C19" s="1">
        <v>204000</v>
      </c>
      <c r="D19">
        <v>70.87</v>
      </c>
      <c r="E19" s="12">
        <v>1492000</v>
      </c>
      <c r="F19" s="13">
        <v>23.41</v>
      </c>
      <c r="G19" s="2">
        <f t="shared" si="1"/>
        <v>236070.06606220049</v>
      </c>
      <c r="H19" s="2">
        <f t="shared" si="4"/>
        <v>2.4713791263790464E-2</v>
      </c>
      <c r="I19" s="2">
        <f t="shared" si="8"/>
        <v>63588.954971113293</v>
      </c>
      <c r="J19" s="2">
        <f t="shared" si="9"/>
        <v>0.47374234828200812</v>
      </c>
      <c r="K19" s="2">
        <f t="shared" si="5"/>
        <v>124109.98893105617</v>
      </c>
      <c r="L19" s="2">
        <f t="shared" si="6"/>
        <v>0.15336442398587002</v>
      </c>
      <c r="P19" s="8">
        <f t="shared" si="7"/>
        <v>0.39810000000000001</v>
      </c>
    </row>
    <row r="20" spans="1:16" x14ac:dyDescent="0.2">
      <c r="A20">
        <v>30</v>
      </c>
      <c r="B20">
        <v>0.50119999999999998</v>
      </c>
      <c r="C20" s="1">
        <v>244100</v>
      </c>
      <c r="D20">
        <v>70.37</v>
      </c>
      <c r="E20" s="12">
        <v>1696000</v>
      </c>
      <c r="F20" s="13">
        <v>27.78</v>
      </c>
      <c r="G20" s="2">
        <f t="shared" si="1"/>
        <v>270277.7201076987</v>
      </c>
      <c r="H20" s="2">
        <f t="shared" si="4"/>
        <v>1.1500800791963802E-2</v>
      </c>
      <c r="I20" s="2">
        <f t="shared" si="8"/>
        <v>76253.977817246181</v>
      </c>
      <c r="J20" s="2">
        <f t="shared" si="9"/>
        <v>0.47280988497862947</v>
      </c>
      <c r="K20" s="2">
        <f t="shared" si="5"/>
        <v>142094.1054086854</v>
      </c>
      <c r="L20" s="2">
        <f t="shared" si="6"/>
        <v>0.17462844190280016</v>
      </c>
      <c r="P20" s="8">
        <f t="shared" si="7"/>
        <v>0.50119999999999998</v>
      </c>
    </row>
    <row r="21" spans="1:16" x14ac:dyDescent="0.2">
      <c r="A21">
        <v>30</v>
      </c>
      <c r="B21">
        <v>0.63100000000000001</v>
      </c>
      <c r="C21" s="1">
        <v>291400</v>
      </c>
      <c r="D21">
        <v>69.88</v>
      </c>
      <c r="E21" s="12"/>
      <c r="F21" s="13">
        <v>35.81</v>
      </c>
      <c r="P21" s="8">
        <f t="shared" si="7"/>
        <v>0.63100000000000001</v>
      </c>
    </row>
    <row r="22" spans="1:16" x14ac:dyDescent="0.2">
      <c r="A22">
        <v>30</v>
      </c>
      <c r="B22">
        <v>0.79430000000000001</v>
      </c>
      <c r="C22" s="1">
        <v>348300</v>
      </c>
      <c r="D22">
        <v>69.400000000000006</v>
      </c>
      <c r="E22" s="12">
        <v>2776000</v>
      </c>
      <c r="F22" s="13">
        <v>45.43</v>
      </c>
      <c r="G22" s="2">
        <f t="shared" si="1"/>
        <v>442323.49410181202</v>
      </c>
      <c r="H22" s="2">
        <f t="shared" si="4"/>
        <v>7.2872861598742553E-2</v>
      </c>
      <c r="I22" s="2">
        <f t="shared" si="8"/>
        <v>137547.60764610555</v>
      </c>
      <c r="J22" s="2">
        <f t="shared" si="9"/>
        <v>0.3661323284186031</v>
      </c>
      <c r="K22" s="2">
        <f t="shared" si="5"/>
        <v>232544.36647828788</v>
      </c>
      <c r="L22" s="2">
        <f t="shared" si="6"/>
        <v>0.11045295097670926</v>
      </c>
      <c r="P22" s="8">
        <f t="shared" si="7"/>
        <v>0.79430000000000001</v>
      </c>
    </row>
    <row r="23" spans="1:16" x14ac:dyDescent="0.2">
      <c r="A23">
        <v>30</v>
      </c>
      <c r="B23">
        <v>1</v>
      </c>
      <c r="C23" s="1">
        <v>414700</v>
      </c>
      <c r="D23">
        <v>68.94</v>
      </c>
      <c r="E23" s="12"/>
      <c r="F23" s="13">
        <v>58.48</v>
      </c>
      <c r="P23" s="8">
        <f t="shared" si="7"/>
        <v>1</v>
      </c>
    </row>
    <row r="24" spans="1:16" x14ac:dyDescent="0.2">
      <c r="A24">
        <v>30</v>
      </c>
      <c r="B24">
        <v>1.2589999999999999</v>
      </c>
      <c r="C24" s="1">
        <v>494300</v>
      </c>
      <c r="D24">
        <v>68.39</v>
      </c>
      <c r="E24" s="12">
        <v>3930000</v>
      </c>
      <c r="F24" s="13">
        <v>70.739999999999995</v>
      </c>
      <c r="G24" s="2">
        <f t="shared" si="1"/>
        <v>636216.06989620277</v>
      </c>
      <c r="H24" s="2">
        <f t="shared" si="4"/>
        <v>8.2429360478354349E-2</v>
      </c>
      <c r="I24" s="2">
        <f t="shared" si="8"/>
        <v>216435.5903206534</v>
      </c>
      <c r="J24" s="2">
        <f>(I24-C24)^2/C24^2</f>
        <v>0.31599821278967755</v>
      </c>
      <c r="K24" s="2">
        <f t="shared" si="5"/>
        <v>334480.22745828814</v>
      </c>
      <c r="L24" s="2">
        <f t="shared" si="6"/>
        <v>0.10453935002784329</v>
      </c>
      <c r="P24" s="8">
        <f t="shared" si="7"/>
        <v>1.2589999999999999</v>
      </c>
    </row>
    <row r="25" spans="1:16" x14ac:dyDescent="0.2">
      <c r="A25">
        <v>30</v>
      </c>
      <c r="B25">
        <v>1.585</v>
      </c>
      <c r="C25" s="1">
        <v>587900</v>
      </c>
      <c r="D25">
        <v>67.84</v>
      </c>
      <c r="E25" s="12"/>
      <c r="F25" s="13">
        <v>89.28</v>
      </c>
      <c r="P25" s="8">
        <f t="shared" si="7"/>
        <v>1.585</v>
      </c>
    </row>
    <row r="26" spans="1:16" x14ac:dyDescent="0.2">
      <c r="A26">
        <v>30</v>
      </c>
      <c r="B26">
        <v>1.9950000000000001</v>
      </c>
      <c r="C26" s="1">
        <v>698800</v>
      </c>
      <c r="D26">
        <v>67.34</v>
      </c>
      <c r="E26" s="12">
        <v>5474000</v>
      </c>
      <c r="F26" s="13">
        <v>110.3</v>
      </c>
      <c r="G26" s="2">
        <f t="shared" si="1"/>
        <v>902990.63515273086</v>
      </c>
      <c r="H26" s="2">
        <f t="shared" si="4"/>
        <v>8.5381906401807067E-2</v>
      </c>
      <c r="I26" s="2">
        <f t="shared" si="8"/>
        <v>333233.02399625693</v>
      </c>
      <c r="J26" s="2">
        <f t="shared" ref="J26:J78" si="10">(I26-C26)^2/C26^2</f>
        <v>0.27367058457339338</v>
      </c>
      <c r="K26" s="2">
        <f t="shared" si="5"/>
        <v>474732.60631072219</v>
      </c>
      <c r="L26" s="2">
        <f t="shared" si="6"/>
        <v>0.102813828765548</v>
      </c>
      <c r="P26" s="8">
        <f t="shared" si="7"/>
        <v>1.9950000000000001</v>
      </c>
    </row>
    <row r="27" spans="1:16" x14ac:dyDescent="0.2">
      <c r="A27">
        <v>30</v>
      </c>
      <c r="B27">
        <v>2.512</v>
      </c>
      <c r="C27" s="1">
        <v>828700</v>
      </c>
      <c r="D27">
        <v>66.92</v>
      </c>
      <c r="E27" s="13"/>
      <c r="F27" s="13">
        <v>139.4</v>
      </c>
      <c r="P27" s="8">
        <f t="shared" si="7"/>
        <v>2.512</v>
      </c>
    </row>
    <row r="28" spans="1:16" x14ac:dyDescent="0.2">
      <c r="A28">
        <v>30</v>
      </c>
      <c r="B28">
        <v>3.1619999999999999</v>
      </c>
      <c r="C28" s="1">
        <v>983000</v>
      </c>
      <c r="D28">
        <v>66.36</v>
      </c>
      <c r="E28" s="12">
        <v>7377000</v>
      </c>
      <c r="F28" s="13">
        <v>174.5</v>
      </c>
      <c r="G28" s="2">
        <f t="shared" si="1"/>
        <v>1249872.5346876918</v>
      </c>
      <c r="H28" s="2">
        <f t="shared" si="4"/>
        <v>7.3705640621629015E-2</v>
      </c>
      <c r="I28" s="2">
        <f t="shared" si="8"/>
        <v>499826.73687245749</v>
      </c>
      <c r="J28" s="2">
        <f t="shared" si="10"/>
        <v>0.24160101398372272</v>
      </c>
      <c r="K28" s="2">
        <f t="shared" si="5"/>
        <v>657100.11028864887</v>
      </c>
      <c r="L28" s="2">
        <f t="shared" si="6"/>
        <v>0.10991612045037337</v>
      </c>
      <c r="P28" s="8">
        <f>B28*$S$2</f>
        <v>3.1619999999999999</v>
      </c>
    </row>
    <row r="29" spans="1:16" x14ac:dyDescent="0.2">
      <c r="A29">
        <v>30</v>
      </c>
      <c r="B29">
        <v>3.9809999999999999</v>
      </c>
      <c r="C29" s="1">
        <v>1163000</v>
      </c>
      <c r="D29">
        <v>65.94</v>
      </c>
      <c r="E29" s="13"/>
      <c r="F29" s="13">
        <v>218.9</v>
      </c>
      <c r="P29" s="8">
        <f t="shared" si="7"/>
        <v>3.9809999999999999</v>
      </c>
    </row>
    <row r="30" spans="1:16" x14ac:dyDescent="0.2">
      <c r="A30">
        <v>30</v>
      </c>
      <c r="B30">
        <v>5.0119999999999996</v>
      </c>
      <c r="C30" s="1">
        <v>1369000</v>
      </c>
      <c r="D30">
        <v>65.44</v>
      </c>
      <c r="E30" s="12">
        <v>8919000</v>
      </c>
      <c r="F30" s="13">
        <v>275.3</v>
      </c>
      <c r="G30" s="2">
        <f t="shared" si="1"/>
        <v>1579663.2155465006</v>
      </c>
      <c r="H30" s="2">
        <f t="shared" si="4"/>
        <v>2.3679390609660209E-2</v>
      </c>
      <c r="I30" s="2">
        <f t="shared" si="8"/>
        <v>687919.43525466335</v>
      </c>
      <c r="J30" s="2">
        <f t="shared" si="10"/>
        <v>0.24750847748610003</v>
      </c>
      <c r="K30" s="2">
        <f t="shared" si="5"/>
        <v>830482.18466045056</v>
      </c>
      <c r="L30" s="2">
        <f t="shared" si="6"/>
        <v>0.15473667280350037</v>
      </c>
      <c r="P30" s="8">
        <f t="shared" si="7"/>
        <v>5.0119999999999996</v>
      </c>
    </row>
    <row r="31" spans="1:16" x14ac:dyDescent="0.2">
      <c r="A31">
        <v>30</v>
      </c>
      <c r="B31">
        <v>6.31</v>
      </c>
      <c r="C31" s="1">
        <v>1620000</v>
      </c>
      <c r="D31">
        <v>65</v>
      </c>
      <c r="E31" s="12"/>
      <c r="F31" s="13">
        <v>346.7</v>
      </c>
      <c r="P31" s="8">
        <f t="shared" si="7"/>
        <v>6.31</v>
      </c>
    </row>
    <row r="32" spans="1:16" x14ac:dyDescent="0.2">
      <c r="A32">
        <v>30</v>
      </c>
      <c r="B32">
        <v>7.9429999999999996</v>
      </c>
      <c r="C32" s="1">
        <v>1902000</v>
      </c>
      <c r="D32">
        <v>64.63</v>
      </c>
      <c r="E32" s="12">
        <v>11600000</v>
      </c>
      <c r="F32" s="13">
        <v>437.6</v>
      </c>
      <c r="G32" s="2">
        <f t="shared" si="1"/>
        <v>2124358.8317605113</v>
      </c>
      <c r="H32" s="2">
        <f t="shared" si="4"/>
        <v>1.3667457815144873E-2</v>
      </c>
      <c r="I32" s="2">
        <f t="shared" si="8"/>
        <v>990861.36364333704</v>
      </c>
      <c r="J32" s="2">
        <f t="shared" si="10"/>
        <v>0.22948161674464074</v>
      </c>
      <c r="K32" s="2">
        <f t="shared" si="5"/>
        <v>1116847.0255179242</v>
      </c>
      <c r="L32" s="2">
        <f t="shared" si="6"/>
        <v>0.17040704105204749</v>
      </c>
      <c r="P32" s="8">
        <f t="shared" si="7"/>
        <v>7.9429999999999996</v>
      </c>
    </row>
    <row r="33" spans="1:16" x14ac:dyDescent="0.2">
      <c r="A33">
        <v>30</v>
      </c>
      <c r="B33">
        <v>10</v>
      </c>
      <c r="C33" s="1">
        <v>2238000</v>
      </c>
      <c r="D33">
        <v>64.17</v>
      </c>
      <c r="E33" s="12"/>
      <c r="F33" s="13">
        <v>550.5</v>
      </c>
      <c r="P33" s="8">
        <f t="shared" si="7"/>
        <v>10</v>
      </c>
    </row>
    <row r="34" spans="1:16" x14ac:dyDescent="0.2">
      <c r="A34">
        <v>30</v>
      </c>
      <c r="B34">
        <v>12.59</v>
      </c>
      <c r="C34" s="1">
        <v>2629000</v>
      </c>
      <c r="D34">
        <v>63.7</v>
      </c>
      <c r="E34" s="12">
        <v>15700000</v>
      </c>
      <c r="F34" s="13">
        <v>695.3</v>
      </c>
      <c r="G34" s="2">
        <f t="shared" si="1"/>
        <v>2953101.7790355822</v>
      </c>
      <c r="H34" s="2">
        <f t="shared" si="4"/>
        <v>1.5197832638302447E-2</v>
      </c>
      <c r="I34" s="2">
        <f t="shared" si="8"/>
        <v>1458020.7249250044</v>
      </c>
      <c r="J34" s="2">
        <f t="shared" si="10"/>
        <v>0.19838884320744699</v>
      </c>
      <c r="K34" s="2">
        <f t="shared" si="5"/>
        <v>1552545.120277212</v>
      </c>
      <c r="L34" s="2">
        <f t="shared" si="6"/>
        <v>0.16765267583761975</v>
      </c>
      <c r="P34" s="8">
        <f t="shared" si="7"/>
        <v>12.59</v>
      </c>
    </row>
    <row r="35" spans="1:16" x14ac:dyDescent="0.2">
      <c r="A35">
        <v>30</v>
      </c>
      <c r="B35">
        <v>15.85</v>
      </c>
      <c r="C35" s="1">
        <v>3078000</v>
      </c>
      <c r="D35">
        <v>63.36</v>
      </c>
      <c r="E35" s="12"/>
      <c r="F35" s="13">
        <v>883.6</v>
      </c>
      <c r="P35" s="8">
        <f t="shared" si="7"/>
        <v>15.85</v>
      </c>
    </row>
    <row r="36" spans="1:16" x14ac:dyDescent="0.2">
      <c r="A36">
        <v>30</v>
      </c>
      <c r="B36">
        <v>19.95</v>
      </c>
      <c r="C36" s="1">
        <v>3612000</v>
      </c>
      <c r="D36">
        <v>62.89</v>
      </c>
      <c r="E36" s="12">
        <v>18560000</v>
      </c>
      <c r="F36" s="13">
        <v>1124</v>
      </c>
      <c r="G36" s="2">
        <f t="shared" si="1"/>
        <v>3677979.9869449977</v>
      </c>
      <c r="H36" s="2">
        <f t="shared" si="4"/>
        <v>3.3367907066132339E-4</v>
      </c>
      <c r="I36" s="2">
        <f t="shared" si="8"/>
        <v>1947162.5178899851</v>
      </c>
      <c r="J36" s="2">
        <f t="shared" si="10"/>
        <v>0.21244582794021269</v>
      </c>
      <c r="K36" s="2">
        <f t="shared" si="5"/>
        <v>1933638.0214682389</v>
      </c>
      <c r="L36" s="2">
        <f t="shared" si="6"/>
        <v>0.21591150353542271</v>
      </c>
      <c r="P36" s="8">
        <f t="shared" si="7"/>
        <v>19.95</v>
      </c>
    </row>
    <row r="37" spans="1:16" x14ac:dyDescent="0.2">
      <c r="A37">
        <v>30</v>
      </c>
      <c r="B37">
        <v>25.12</v>
      </c>
      <c r="C37" s="1">
        <v>4205000</v>
      </c>
      <c r="D37">
        <v>62.68</v>
      </c>
      <c r="E37" s="12"/>
      <c r="F37" s="13">
        <v>1440</v>
      </c>
      <c r="P37" s="8">
        <f t="shared" si="7"/>
        <v>25.12</v>
      </c>
    </row>
    <row r="38" spans="1:16" x14ac:dyDescent="0.2">
      <c r="A38">
        <v>30</v>
      </c>
      <c r="B38">
        <v>31.62</v>
      </c>
      <c r="C38" s="1">
        <v>4925000</v>
      </c>
      <c r="D38">
        <v>63.11</v>
      </c>
      <c r="E38" s="12">
        <v>25010000</v>
      </c>
      <c r="F38" s="13">
        <v>1861</v>
      </c>
      <c r="G38" s="2">
        <f t="shared" si="1"/>
        <v>5129233.5224309955</v>
      </c>
      <c r="H38" s="2">
        <f t="shared" si="4"/>
        <v>1.719656025543433E-3</v>
      </c>
      <c r="I38" s="2">
        <f t="shared" si="8"/>
        <v>2863105.3816237412</v>
      </c>
      <c r="J38" s="2">
        <f t="shared" si="10"/>
        <v>0.1752751956417935</v>
      </c>
      <c r="K38" s="2">
        <f t="shared" si="5"/>
        <v>2696610.9101099777</v>
      </c>
      <c r="L38" s="2">
        <f t="shared" si="6"/>
        <v>0.20472438603173004</v>
      </c>
      <c r="P38" s="8">
        <f t="shared" si="7"/>
        <v>31.62</v>
      </c>
    </row>
    <row r="39" spans="1:16" x14ac:dyDescent="0.2">
      <c r="A39">
        <v>30</v>
      </c>
      <c r="B39">
        <v>39.81</v>
      </c>
      <c r="C39" s="1">
        <v>5708000</v>
      </c>
      <c r="D39">
        <v>61.51</v>
      </c>
      <c r="E39" s="12"/>
      <c r="F39" s="13">
        <v>2430</v>
      </c>
      <c r="P39" s="8">
        <f t="shared" si="7"/>
        <v>39.81</v>
      </c>
    </row>
    <row r="40" spans="1:16" x14ac:dyDescent="0.2">
      <c r="A40">
        <v>30</v>
      </c>
      <c r="B40">
        <v>50</v>
      </c>
      <c r="C40" s="1">
        <v>6061000</v>
      </c>
      <c r="D40">
        <v>58</v>
      </c>
      <c r="E40" s="12"/>
      <c r="F40" s="13">
        <v>3255</v>
      </c>
      <c r="P40" s="8">
        <f t="shared" si="7"/>
        <v>50</v>
      </c>
    </row>
    <row r="41" spans="1:16" x14ac:dyDescent="0.2">
      <c r="A41">
        <v>40</v>
      </c>
      <c r="B41">
        <v>0.01</v>
      </c>
      <c r="C41">
        <v>1182</v>
      </c>
      <c r="D41">
        <v>85.74</v>
      </c>
      <c r="E41" s="13">
        <v>16040</v>
      </c>
      <c r="F41" s="13">
        <v>0.1908</v>
      </c>
      <c r="G41" s="2">
        <f t="shared" si="1"/>
        <v>2423.4461001102563</v>
      </c>
      <c r="H41" s="2">
        <f t="shared" si="4"/>
        <v>1.1031149844100914</v>
      </c>
      <c r="K41" s="2">
        <f t="shared" si="5"/>
        <v>1274.0872812754087</v>
      </c>
      <c r="L41" s="2">
        <f t="shared" si="6"/>
        <v>6.0696597959066191E-3</v>
      </c>
      <c r="P41" s="8">
        <f>B41*$S$3</f>
        <v>1.1999999999999999E-3</v>
      </c>
    </row>
    <row r="42" spans="1:16" x14ac:dyDescent="0.2">
      <c r="A42">
        <v>40</v>
      </c>
      <c r="B42">
        <v>1.259E-2</v>
      </c>
      <c r="C42">
        <v>1466</v>
      </c>
      <c r="D42">
        <v>85.29</v>
      </c>
      <c r="E42" s="13">
        <v>19860</v>
      </c>
      <c r="F42" s="13">
        <v>0.3049</v>
      </c>
      <c r="G42" s="2">
        <f t="shared" si="1"/>
        <v>3130.9462177352361</v>
      </c>
      <c r="H42" s="2">
        <f t="shared" si="4"/>
        <v>1.2898300113862691</v>
      </c>
      <c r="K42" s="2">
        <f t="shared" si="5"/>
        <v>1646.0439347886993</v>
      </c>
      <c r="L42" s="2">
        <f t="shared" si="6"/>
        <v>1.5083045834828836E-2</v>
      </c>
      <c r="P42" s="8">
        <f t="shared" ref="P42:P78" si="11">B42*$S$3</f>
        <v>1.5108000000000001E-3</v>
      </c>
    </row>
    <row r="43" spans="1:16" x14ac:dyDescent="0.2">
      <c r="A43">
        <v>40</v>
      </c>
      <c r="B43">
        <v>1.585E-2</v>
      </c>
      <c r="C43">
        <v>1819</v>
      </c>
      <c r="D43">
        <v>84.82</v>
      </c>
      <c r="E43" s="13">
        <v>24310</v>
      </c>
      <c r="F43" s="13">
        <v>0.41839999999999999</v>
      </c>
      <c r="G43" s="2">
        <f t="shared" si="1"/>
        <v>3906.1844337606562</v>
      </c>
      <c r="H43" s="2">
        <f t="shared" si="4"/>
        <v>1.3166072921352709</v>
      </c>
      <c r="K43" s="2">
        <f t="shared" si="5"/>
        <v>2053.6127893019848</v>
      </c>
      <c r="L43" s="2">
        <f t="shared" si="6"/>
        <v>1.6635580782068424E-2</v>
      </c>
      <c r="P43" s="8">
        <f t="shared" si="11"/>
        <v>1.9019999999999998E-3</v>
      </c>
    </row>
    <row r="44" spans="1:16" x14ac:dyDescent="0.2">
      <c r="A44">
        <v>40</v>
      </c>
      <c r="B44">
        <v>1.9949999999999999E-2</v>
      </c>
      <c r="C44">
        <v>2257</v>
      </c>
      <c r="D44">
        <v>84.33</v>
      </c>
      <c r="E44" s="13">
        <v>29690</v>
      </c>
      <c r="F44" s="13">
        <v>0.32419999999999999</v>
      </c>
      <c r="G44" s="2">
        <f t="shared" si="1"/>
        <v>4422.2572209260261</v>
      </c>
      <c r="H44" s="2">
        <f t="shared" si="4"/>
        <v>0.92035605326377856</v>
      </c>
      <c r="K44" s="2">
        <f t="shared" si="5"/>
        <v>2324.9296443827848</v>
      </c>
      <c r="L44" s="2">
        <f t="shared" si="6"/>
        <v>9.0584848829911187E-4</v>
      </c>
      <c r="P44" s="8">
        <f t="shared" si="11"/>
        <v>2.3939999999999999E-3</v>
      </c>
    </row>
    <row r="45" spans="1:16" x14ac:dyDescent="0.2">
      <c r="A45">
        <v>40</v>
      </c>
      <c r="B45">
        <v>2.512E-2</v>
      </c>
      <c r="C45">
        <v>2796</v>
      </c>
      <c r="D45">
        <v>83.79</v>
      </c>
      <c r="E45" s="13">
        <v>36090</v>
      </c>
      <c r="F45" s="13">
        <v>0.59719999999999995</v>
      </c>
      <c r="G45" s="2">
        <f t="shared" si="1"/>
        <v>5761.1480370119289</v>
      </c>
      <c r="H45" s="2">
        <f t="shared" si="4"/>
        <v>1.1246526922524329</v>
      </c>
      <c r="K45" s="2">
        <f t="shared" si="5"/>
        <v>3028.8296649831568</v>
      </c>
      <c r="L45" s="2">
        <f t="shared" si="6"/>
        <v>6.9342946617189996E-3</v>
      </c>
      <c r="P45" s="8">
        <f t="shared" si="11"/>
        <v>3.0144E-3</v>
      </c>
    </row>
    <row r="46" spans="1:16" x14ac:dyDescent="0.2">
      <c r="A46">
        <v>40</v>
      </c>
      <c r="B46">
        <v>3.1620000000000002E-2</v>
      </c>
      <c r="C46">
        <v>3461</v>
      </c>
      <c r="D46">
        <v>83.27</v>
      </c>
      <c r="E46" s="13">
        <v>43830</v>
      </c>
      <c r="F46" s="13">
        <v>0.75680000000000003</v>
      </c>
      <c r="G46" s="2">
        <f t="shared" si="1"/>
        <v>7046.4938860252059</v>
      </c>
      <c r="H46" s="2">
        <f t="shared" si="4"/>
        <v>1.0732348682048587</v>
      </c>
      <c r="K46" s="2">
        <f t="shared" si="5"/>
        <v>3704.5792920095028</v>
      </c>
      <c r="L46" s="2">
        <f t="shared" si="6"/>
        <v>4.9531049363982921E-3</v>
      </c>
      <c r="P46" s="8">
        <f t="shared" si="11"/>
        <v>3.7944000000000003E-3</v>
      </c>
    </row>
    <row r="47" spans="1:16" x14ac:dyDescent="0.2">
      <c r="A47">
        <v>40</v>
      </c>
      <c r="B47">
        <v>3.9809999999999998E-2</v>
      </c>
      <c r="C47">
        <v>4273</v>
      </c>
      <c r="D47">
        <v>82.8</v>
      </c>
      <c r="E47" s="13">
        <v>52890</v>
      </c>
      <c r="F47" s="13">
        <v>1.171</v>
      </c>
      <c r="G47" s="2">
        <f t="shared" si="1"/>
        <v>8862.796721280105</v>
      </c>
      <c r="H47" s="2">
        <f t="shared" si="4"/>
        <v>1.1537749805952933</v>
      </c>
      <c r="I47" s="2">
        <f t="shared" si="8"/>
        <v>215.20016076894618</v>
      </c>
      <c r="J47" s="2">
        <f t="shared" si="10"/>
        <v>0.9018108487963935</v>
      </c>
      <c r="K47" s="2">
        <f t="shared" si="5"/>
        <v>4659.4708991459056</v>
      </c>
      <c r="L47" s="2">
        <f t="shared" si="6"/>
        <v>8.1802732239078368E-3</v>
      </c>
      <c r="P47" s="8">
        <f t="shared" si="11"/>
        <v>4.7771999999999997E-3</v>
      </c>
    </row>
    <row r="48" spans="1:16" x14ac:dyDescent="0.2">
      <c r="A48">
        <v>40</v>
      </c>
      <c r="B48">
        <v>5.0119999999999998E-2</v>
      </c>
      <c r="C48">
        <v>5279</v>
      </c>
      <c r="D48">
        <v>82.35</v>
      </c>
      <c r="E48" s="13">
        <v>63670</v>
      </c>
      <c r="F48" s="13">
        <v>0.6583</v>
      </c>
      <c r="G48" s="2">
        <f t="shared" si="1"/>
        <v>9397.5869083519556</v>
      </c>
      <c r="H48" s="2">
        <f t="shared" si="4"/>
        <v>0.60868576513150474</v>
      </c>
      <c r="K48" s="2">
        <f t="shared" si="5"/>
        <v>4940.6281221054523</v>
      </c>
      <c r="L48" s="2">
        <f t="shared" si="6"/>
        <v>4.1085180495282238E-3</v>
      </c>
      <c r="M48" s="9"/>
      <c r="P48" s="8">
        <f t="shared" si="11"/>
        <v>6.0143999999999996E-3</v>
      </c>
    </row>
    <row r="49" spans="1:16" x14ac:dyDescent="0.2">
      <c r="A49">
        <v>40</v>
      </c>
      <c r="B49">
        <v>6.3100000000000003E-2</v>
      </c>
      <c r="C49">
        <v>6513</v>
      </c>
      <c r="D49">
        <v>81.98</v>
      </c>
      <c r="E49" s="13">
        <v>76800</v>
      </c>
      <c r="F49" s="13">
        <v>1.1919999999999999</v>
      </c>
      <c r="G49" s="2">
        <f t="shared" si="1"/>
        <v>12129.616198100526</v>
      </c>
      <c r="H49" s="2">
        <f t="shared" si="4"/>
        <v>0.74368211967483877</v>
      </c>
      <c r="I49" s="2">
        <f t="shared" si="8"/>
        <v>276.93240299638899</v>
      </c>
      <c r="J49" s="2">
        <f t="shared" si="10"/>
        <v>0.91676805536662898</v>
      </c>
      <c r="K49" s="2">
        <f t="shared" si="5"/>
        <v>6376.9479849578502</v>
      </c>
      <c r="L49" s="2">
        <f t="shared" si="6"/>
        <v>4.36362881060432E-4</v>
      </c>
      <c r="M49" s="9"/>
      <c r="P49" s="8">
        <f t="shared" si="11"/>
        <v>7.5719999999999997E-3</v>
      </c>
    </row>
    <row r="50" spans="1:16" x14ac:dyDescent="0.2">
      <c r="A50">
        <v>40</v>
      </c>
      <c r="B50">
        <v>7.9430000000000001E-2</v>
      </c>
      <c r="C50">
        <v>8044</v>
      </c>
      <c r="D50">
        <v>81.510000000000005</v>
      </c>
      <c r="E50" s="13">
        <v>93220</v>
      </c>
      <c r="F50" s="13">
        <v>1.6359999999999999</v>
      </c>
      <c r="G50" s="2">
        <f t="shared" si="1"/>
        <v>15027.548284272392</v>
      </c>
      <c r="H50" s="2">
        <f t="shared" si="4"/>
        <v>0.75371673224484192</v>
      </c>
      <c r="I50" s="2">
        <f t="shared" si="8"/>
        <v>874.26807288892053</v>
      </c>
      <c r="J50" s="2">
        <f t="shared" si="10"/>
        <v>0.79444111443864973</v>
      </c>
      <c r="K50" s="2">
        <f t="shared" si="5"/>
        <v>7900.4885385618718</v>
      </c>
      <c r="L50" s="2">
        <f t="shared" si="6"/>
        <v>3.182944384593611E-4</v>
      </c>
      <c r="M50" s="9"/>
      <c r="P50" s="8">
        <f t="shared" si="11"/>
        <v>9.5315999999999994E-3</v>
      </c>
    </row>
    <row r="51" spans="1:16" x14ac:dyDescent="0.2">
      <c r="A51">
        <v>40</v>
      </c>
      <c r="B51">
        <v>0.1</v>
      </c>
      <c r="C51">
        <v>9889</v>
      </c>
      <c r="D51">
        <v>80.77</v>
      </c>
      <c r="E51" s="12">
        <v>112000</v>
      </c>
      <c r="F51" s="13">
        <v>1.8380000000000001</v>
      </c>
      <c r="G51" s="2">
        <f t="shared" si="1"/>
        <v>17854.153738134537</v>
      </c>
      <c r="H51" s="2">
        <f t="shared" si="4"/>
        <v>0.64875926272491868</v>
      </c>
      <c r="I51" s="2">
        <f t="shared" si="8"/>
        <v>1225.3810412469136</v>
      </c>
      <c r="J51" s="2">
        <f t="shared" si="10"/>
        <v>0.76752747756611595</v>
      </c>
      <c r="K51" s="2">
        <f t="shared" si="5"/>
        <v>9386.5302779616686</v>
      </c>
      <c r="L51" s="2">
        <f t="shared" si="6"/>
        <v>2.5817550803940732E-3</v>
      </c>
      <c r="M51" s="9"/>
      <c r="P51" s="8">
        <f t="shared" si="11"/>
        <v>1.2E-2</v>
      </c>
    </row>
    <row r="52" spans="1:16" x14ac:dyDescent="0.2">
      <c r="A52">
        <v>40</v>
      </c>
      <c r="B52">
        <v>0.12590000000000001</v>
      </c>
      <c r="C52">
        <v>12090</v>
      </c>
      <c r="D52">
        <v>80.3</v>
      </c>
      <c r="E52" s="12">
        <v>132000</v>
      </c>
      <c r="F52" s="13">
        <v>2.2160000000000002</v>
      </c>
      <c r="G52" s="2">
        <f t="shared" si="1"/>
        <v>21122.23654973241</v>
      </c>
      <c r="H52" s="2">
        <f t="shared" si="4"/>
        <v>0.55813338950374281</v>
      </c>
      <c r="I52" s="2">
        <f t="shared" si="8"/>
        <v>1850.5189976886381</v>
      </c>
      <c r="J52" s="2">
        <f t="shared" si="10"/>
        <v>0.71730405742905123</v>
      </c>
      <c r="K52" s="2">
        <f t="shared" si="5"/>
        <v>11104.671541438564</v>
      </c>
      <c r="L52" s="2">
        <f t="shared" si="6"/>
        <v>6.6421618072004529E-3</v>
      </c>
      <c r="M52" s="9"/>
      <c r="P52" s="8">
        <f t="shared" si="11"/>
        <v>1.5108000000000002E-2</v>
      </c>
    </row>
    <row r="53" spans="1:16" x14ac:dyDescent="0.2">
      <c r="A53">
        <v>40</v>
      </c>
      <c r="B53">
        <v>0.1585</v>
      </c>
      <c r="C53">
        <v>14890</v>
      </c>
      <c r="D53">
        <v>79.59</v>
      </c>
      <c r="E53" s="12">
        <v>160300</v>
      </c>
      <c r="F53" s="13">
        <v>2.6859999999999999</v>
      </c>
      <c r="G53" s="2">
        <f t="shared" si="1"/>
        <v>25642.612528083901</v>
      </c>
      <c r="H53" s="2">
        <f t="shared" si="4"/>
        <v>0.52148112881122344</v>
      </c>
      <c r="I53" s="2">
        <f t="shared" si="8"/>
        <v>2715.1107618080687</v>
      </c>
      <c r="J53" s="2">
        <f t="shared" si="10"/>
        <v>0.66856038963250874</v>
      </c>
      <c r="K53" s="2">
        <f t="shared" si="5"/>
        <v>13481.1855230528</v>
      </c>
      <c r="L53" s="2">
        <f t="shared" si="6"/>
        <v>8.9519617127617884E-3</v>
      </c>
      <c r="M53" s="9"/>
      <c r="P53" s="8">
        <f t="shared" si="11"/>
        <v>1.9019999999999999E-2</v>
      </c>
    </row>
    <row r="54" spans="1:16" x14ac:dyDescent="0.2">
      <c r="A54">
        <v>40</v>
      </c>
      <c r="B54">
        <v>0.19950000000000001</v>
      </c>
      <c r="C54">
        <v>18210</v>
      </c>
      <c r="D54">
        <v>79.02</v>
      </c>
      <c r="E54" s="12">
        <v>189900</v>
      </c>
      <c r="F54" s="13">
        <v>4.0709999999999997</v>
      </c>
      <c r="G54" s="2">
        <f t="shared" si="1"/>
        <v>31651.015918472811</v>
      </c>
      <c r="H54" s="2">
        <f t="shared" si="4"/>
        <v>0.54480903258023494</v>
      </c>
      <c r="I54" s="2">
        <f t="shared" si="8"/>
        <v>4826.8493775988472</v>
      </c>
      <c r="J54" s="2">
        <f t="shared" si="10"/>
        <v>0.54012818472955071</v>
      </c>
      <c r="K54" s="2">
        <f t="shared" si="5"/>
        <v>16640.005659435563</v>
      </c>
      <c r="L54" s="2">
        <f t="shared" si="6"/>
        <v>7.4332079410488645E-3</v>
      </c>
      <c r="M54" s="9"/>
      <c r="P54" s="8">
        <f t="shared" si="11"/>
        <v>2.3939999999999999E-2</v>
      </c>
    </row>
    <row r="55" spans="1:16" x14ac:dyDescent="0.2">
      <c r="A55">
        <v>40</v>
      </c>
      <c r="B55">
        <v>0.25119999999999998</v>
      </c>
      <c r="C55">
        <v>22300</v>
      </c>
      <c r="D55">
        <v>78.400000000000006</v>
      </c>
      <c r="E55" s="12">
        <v>231700</v>
      </c>
      <c r="F55" s="13">
        <v>5.5670000000000002</v>
      </c>
      <c r="G55" s="2">
        <f t="shared" si="1"/>
        <v>39358.804486407724</v>
      </c>
      <c r="H55" s="2">
        <f t="shared" si="4"/>
        <v>0.5851772818787514</v>
      </c>
      <c r="I55" s="2">
        <f t="shared" si="8"/>
        <v>7264.482722852631</v>
      </c>
      <c r="J55" s="2">
        <f t="shared" si="10"/>
        <v>0.45459747791308303</v>
      </c>
      <c r="K55" s="2">
        <f t="shared" si="5"/>
        <v>20692.24985034993</v>
      </c>
      <c r="L55" s="2">
        <f t="shared" si="6"/>
        <v>5.1978936710969908E-3</v>
      </c>
      <c r="P55" s="8">
        <f t="shared" si="11"/>
        <v>3.0143999999999997E-2</v>
      </c>
    </row>
    <row r="56" spans="1:16" x14ac:dyDescent="0.2">
      <c r="A56">
        <v>40</v>
      </c>
      <c r="B56">
        <v>0.31619999999999998</v>
      </c>
      <c r="C56">
        <v>27200</v>
      </c>
      <c r="D56">
        <v>77.930000000000007</v>
      </c>
      <c r="E56" s="12">
        <v>275200</v>
      </c>
      <c r="F56" s="13">
        <v>7.4329999999999998</v>
      </c>
      <c r="G56" s="2">
        <f t="shared" si="1"/>
        <v>47668.817653718776</v>
      </c>
      <c r="H56" s="2">
        <f t="shared" si="4"/>
        <v>0.56630149240537064</v>
      </c>
      <c r="I56" s="2">
        <f t="shared" si="8"/>
        <v>10199.916916222963</v>
      </c>
      <c r="J56" s="2">
        <f t="shared" si="10"/>
        <v>0.39062881819761325</v>
      </c>
      <c r="K56" s="2">
        <f t="shared" si="5"/>
        <v>25061.103807209336</v>
      </c>
      <c r="L56" s="2">
        <f t="shared" si="6"/>
        <v>6.1836031081509476E-3</v>
      </c>
      <c r="P56" s="8">
        <f t="shared" si="11"/>
        <v>3.7943999999999999E-2</v>
      </c>
    </row>
    <row r="57" spans="1:16" x14ac:dyDescent="0.2">
      <c r="A57">
        <v>40</v>
      </c>
      <c r="B57">
        <v>0.39810000000000001</v>
      </c>
      <c r="C57">
        <v>33290</v>
      </c>
      <c r="D57">
        <v>77.290000000000006</v>
      </c>
      <c r="E57" s="12">
        <v>330300</v>
      </c>
      <c r="F57" s="13">
        <v>9.1609999999999996</v>
      </c>
      <c r="G57" s="2">
        <f t="shared" si="1"/>
        <v>57466.439756780048</v>
      </c>
      <c r="H57" s="2">
        <f t="shared" si="4"/>
        <v>0.5274206176469316</v>
      </c>
      <c r="I57" s="2">
        <f t="shared" si="8"/>
        <v>13328.973096637159</v>
      </c>
      <c r="J57" s="2">
        <f t="shared" si="10"/>
        <v>0.35953251245553608</v>
      </c>
      <c r="K57" s="2">
        <f t="shared" si="5"/>
        <v>30212.043911751076</v>
      </c>
      <c r="L57" s="2">
        <f t="shared" si="6"/>
        <v>8.5486443411478038E-3</v>
      </c>
      <c r="M57" s="9"/>
      <c r="P57" s="8">
        <f t="shared" si="11"/>
        <v>4.7772000000000002E-2</v>
      </c>
    </row>
    <row r="58" spans="1:16" x14ac:dyDescent="0.2">
      <c r="A58">
        <v>40</v>
      </c>
      <c r="B58">
        <v>0.50119999999999998</v>
      </c>
      <c r="C58">
        <v>40490</v>
      </c>
      <c r="D58">
        <v>76.760000000000005</v>
      </c>
      <c r="E58" s="12">
        <v>391200</v>
      </c>
      <c r="F58" s="13">
        <v>10.3</v>
      </c>
      <c r="G58" s="2">
        <f t="shared" si="1"/>
        <v>67474.329230224786</v>
      </c>
      <c r="H58" s="2">
        <f t="shared" si="4"/>
        <v>0.44414798930754701</v>
      </c>
      <c r="I58" s="2">
        <f t="shared" si="8"/>
        <v>16088.221717243534</v>
      </c>
      <c r="J58" s="2">
        <f t="shared" si="10"/>
        <v>0.36320130473861484</v>
      </c>
      <c r="K58" s="2">
        <f t="shared" si="5"/>
        <v>35473.528658593961</v>
      </c>
      <c r="L58" s="2">
        <f t="shared" si="6"/>
        <v>1.5349743317336267E-2</v>
      </c>
      <c r="P58" s="8">
        <f t="shared" si="11"/>
        <v>6.0143999999999996E-2</v>
      </c>
    </row>
    <row r="59" spans="1:16" x14ac:dyDescent="0.2">
      <c r="A59">
        <v>40</v>
      </c>
      <c r="B59">
        <v>0.63100000000000001</v>
      </c>
      <c r="C59">
        <v>48910</v>
      </c>
      <c r="D59">
        <v>76.44</v>
      </c>
      <c r="E59" s="12">
        <v>454400</v>
      </c>
      <c r="F59" s="13">
        <v>13.83</v>
      </c>
      <c r="G59" s="2">
        <f t="shared" si="1"/>
        <v>80291.387992582837</v>
      </c>
      <c r="H59" s="2">
        <f t="shared" si="4"/>
        <v>0.41166976474008138</v>
      </c>
      <c r="I59" s="2">
        <f t="shared" si="8"/>
        <v>21493.636945946586</v>
      </c>
      <c r="J59" s="2">
        <f t="shared" si="10"/>
        <v>0.31421315201411837</v>
      </c>
      <c r="K59" s="2">
        <f t="shared" si="5"/>
        <v>42211.888365350787</v>
      </c>
      <c r="L59" s="2">
        <f t="shared" si="6"/>
        <v>1.8754670450130219E-2</v>
      </c>
      <c r="P59" s="8">
        <f t="shared" si="11"/>
        <v>7.5719999999999996E-2</v>
      </c>
    </row>
    <row r="60" spans="1:16" x14ac:dyDescent="0.2">
      <c r="A60">
        <v>40</v>
      </c>
      <c r="B60">
        <v>0.79430000000000001</v>
      </c>
      <c r="C60">
        <v>59550</v>
      </c>
      <c r="D60">
        <v>75.7</v>
      </c>
      <c r="E60" s="12">
        <v>546200</v>
      </c>
      <c r="F60" s="13">
        <v>17.48</v>
      </c>
      <c r="G60" s="2">
        <f t="shared" si="1"/>
        <v>97323.260744216052</v>
      </c>
      <c r="H60" s="2">
        <f t="shared" si="4"/>
        <v>0.40235131164972482</v>
      </c>
      <c r="I60" s="2">
        <f t="shared" si="8"/>
        <v>27931.088142009685</v>
      </c>
      <c r="J60" s="2">
        <f t="shared" si="10"/>
        <v>0.28192287019237072</v>
      </c>
      <c r="K60" s="2">
        <f t="shared" si="5"/>
        <v>51166.117819090163</v>
      </c>
      <c r="L60" s="2">
        <f t="shared" si="6"/>
        <v>1.9821056587540471E-2</v>
      </c>
      <c r="P60" s="8">
        <f t="shared" si="11"/>
        <v>9.5315999999999998E-2</v>
      </c>
    </row>
    <row r="61" spans="1:16" x14ac:dyDescent="0.2">
      <c r="A61">
        <v>40</v>
      </c>
      <c r="B61">
        <v>1</v>
      </c>
      <c r="C61">
        <v>72140</v>
      </c>
      <c r="D61">
        <v>75.36</v>
      </c>
      <c r="E61" s="12">
        <v>646700</v>
      </c>
      <c r="F61" s="13">
        <v>19.03</v>
      </c>
      <c r="G61" s="2">
        <f t="shared" si="1"/>
        <v>113629.78427382332</v>
      </c>
      <c r="H61" s="2">
        <f t="shared" si="4"/>
        <v>0.33077301926482255</v>
      </c>
      <c r="I61" s="2">
        <f t="shared" si="8"/>
        <v>32762.334367793861</v>
      </c>
      <c r="J61" s="2">
        <f t="shared" si="10"/>
        <v>0.29795292818907104</v>
      </c>
      <c r="K61" s="2">
        <f t="shared" si="5"/>
        <v>59739.00674364499</v>
      </c>
      <c r="L61" s="2">
        <f t="shared" si="6"/>
        <v>2.9550216472960012E-2</v>
      </c>
      <c r="P61" s="8">
        <f t="shared" si="11"/>
        <v>0.12</v>
      </c>
    </row>
    <row r="62" spans="1:16" x14ac:dyDescent="0.2">
      <c r="A62">
        <v>40</v>
      </c>
      <c r="B62">
        <v>1.2589999999999999</v>
      </c>
      <c r="C62">
        <v>87400</v>
      </c>
      <c r="D62">
        <v>74.86</v>
      </c>
      <c r="E62" s="12">
        <v>761000</v>
      </c>
      <c r="F62" s="13">
        <v>25.86</v>
      </c>
      <c r="G62" s="2">
        <f t="shared" si="1"/>
        <v>136959.43867765332</v>
      </c>
      <c r="H62" s="2">
        <f t="shared" si="4"/>
        <v>0.32153621295132717</v>
      </c>
      <c r="I62" s="2">
        <f t="shared" si="8"/>
        <v>43351.676883519925</v>
      </c>
      <c r="J62" s="2">
        <f t="shared" si="10"/>
        <v>0.2540012736849741</v>
      </c>
      <c r="K62" s="2">
        <f t="shared" si="5"/>
        <v>72004.192237606796</v>
      </c>
      <c r="L62" s="2">
        <f t="shared" si="6"/>
        <v>3.1030022759789132E-2</v>
      </c>
      <c r="P62" s="8">
        <f t="shared" si="11"/>
        <v>0.15107999999999999</v>
      </c>
    </row>
    <row r="63" spans="1:16" x14ac:dyDescent="0.2">
      <c r="A63">
        <v>40</v>
      </c>
      <c r="B63">
        <v>1.585</v>
      </c>
      <c r="C63" s="1">
        <v>105500</v>
      </c>
      <c r="D63">
        <v>74.239999999999995</v>
      </c>
      <c r="E63" s="12">
        <v>910200</v>
      </c>
      <c r="F63" s="13">
        <v>33.090000000000003</v>
      </c>
      <c r="G63" s="2">
        <f t="shared" si="1"/>
        <v>165664.76693076023</v>
      </c>
      <c r="H63" s="2">
        <f t="shared" si="4"/>
        <v>0.3252217317520002</v>
      </c>
      <c r="I63" s="2">
        <f t="shared" si="8"/>
        <v>55650.230412383498</v>
      </c>
      <c r="J63" s="2">
        <f t="shared" si="10"/>
        <v>0.22326538289242875</v>
      </c>
      <c r="K63" s="2">
        <f t="shared" si="5"/>
        <v>87095.550626165656</v>
      </c>
      <c r="L63" s="2">
        <f t="shared" si="6"/>
        <v>3.0432717751535807E-2</v>
      </c>
      <c r="P63" s="8">
        <f t="shared" si="11"/>
        <v>0.19019999999999998</v>
      </c>
    </row>
    <row r="64" spans="1:16" x14ac:dyDescent="0.2">
      <c r="A64">
        <v>40</v>
      </c>
      <c r="B64">
        <v>1.9950000000000001</v>
      </c>
      <c r="C64" s="1">
        <v>127500</v>
      </c>
      <c r="D64">
        <v>73.73</v>
      </c>
      <c r="E64" s="12">
        <v>1053000</v>
      </c>
      <c r="F64" s="13">
        <v>40.07</v>
      </c>
      <c r="G64" s="2">
        <f t="shared" si="1"/>
        <v>193119.8281953898</v>
      </c>
      <c r="H64" s="2">
        <f t="shared" si="4"/>
        <v>0.26488039076616526</v>
      </c>
      <c r="I64" s="2">
        <f t="shared" si="8"/>
        <v>67625.615210296208</v>
      </c>
      <c r="J64" s="2">
        <f t="shared" si="10"/>
        <v>0.22052699447569474</v>
      </c>
      <c r="K64" s="2">
        <f t="shared" si="5"/>
        <v>101529.60152678615</v>
      </c>
      <c r="L64" s="2">
        <f t="shared" si="6"/>
        <v>4.148937158677482E-2</v>
      </c>
      <c r="P64" s="8">
        <f t="shared" si="11"/>
        <v>0.2394</v>
      </c>
    </row>
    <row r="65" spans="1:16" x14ac:dyDescent="0.2">
      <c r="A65">
        <v>40</v>
      </c>
      <c r="B65">
        <v>2.512</v>
      </c>
      <c r="C65" s="1">
        <v>154000</v>
      </c>
      <c r="D65">
        <v>73.27</v>
      </c>
      <c r="E65" s="12">
        <v>1232000</v>
      </c>
      <c r="F65" s="13">
        <v>49.97</v>
      </c>
      <c r="G65" s="2">
        <f t="shared" si="1"/>
        <v>228363.74057751981</v>
      </c>
      <c r="H65" s="2">
        <f t="shared" si="4"/>
        <v>0.23317447768091865</v>
      </c>
      <c r="I65" s="2">
        <f t="shared" si="8"/>
        <v>83769.059672886026</v>
      </c>
      <c r="J65" s="2">
        <f t="shared" si="10"/>
        <v>0.2079771031890135</v>
      </c>
      <c r="K65" s="2">
        <f t="shared" si="5"/>
        <v>120058.51393231223</v>
      </c>
      <c r="L65" s="2">
        <f t="shared" si="6"/>
        <v>4.857583388779909E-2</v>
      </c>
      <c r="P65" s="8">
        <f t="shared" si="11"/>
        <v>0.30143999999999999</v>
      </c>
    </row>
    <row r="66" spans="1:16" x14ac:dyDescent="0.2">
      <c r="A66">
        <v>40</v>
      </c>
      <c r="B66">
        <v>3.1619999999999999</v>
      </c>
      <c r="C66" s="1">
        <v>184700</v>
      </c>
      <c r="D66">
        <v>72.87</v>
      </c>
      <c r="E66" s="12">
        <v>1477000</v>
      </c>
      <c r="F66" s="13">
        <v>63.17</v>
      </c>
      <c r="G66" s="2">
        <f t="shared" si="1"/>
        <v>276207.55844228488</v>
      </c>
      <c r="H66" s="2">
        <f t="shared" si="4"/>
        <v>0.24545966936442337</v>
      </c>
      <c r="I66" s="2">
        <f t="shared" si="8"/>
        <v>105825.30315446791</v>
      </c>
      <c r="J66" s="2">
        <f t="shared" si="10"/>
        <v>0.18236505216684923</v>
      </c>
      <c r="K66" s="2">
        <f t="shared" si="5"/>
        <v>145211.62124770953</v>
      </c>
      <c r="L66" s="2">
        <f t="shared" si="6"/>
        <v>4.5709325867532916E-2</v>
      </c>
      <c r="P66" s="8">
        <f t="shared" si="11"/>
        <v>0.37944</v>
      </c>
    </row>
    <row r="67" spans="1:16" x14ac:dyDescent="0.2">
      <c r="A67">
        <v>40</v>
      </c>
      <c r="B67">
        <v>3.9809999999999999</v>
      </c>
      <c r="C67" s="1">
        <v>223400</v>
      </c>
      <c r="D67">
        <v>72.489999999999995</v>
      </c>
      <c r="E67" s="12">
        <v>1682000</v>
      </c>
      <c r="F67" s="13">
        <v>79.41</v>
      </c>
      <c r="G67" s="2">
        <f t="shared" ref="G67:G130" si="12">10^(($N$2/($N$2+$O$2))*LOG(E67)+($O$2/($N$2+$O$2))*LOG(F67))</f>
        <v>319767.40477717202</v>
      </c>
      <c r="H67" s="2">
        <f t="shared" si="4"/>
        <v>0.1860775542520475</v>
      </c>
      <c r="I67" s="2">
        <f t="shared" ref="I67:I78" si="13">10^(10^(($N$2/($N$2+$O$2))*LOG(LOG(E67))+($O$2/($N$2+$O$2))*LOG(LOG(F67))))</f>
        <v>128351.55951795688</v>
      </c>
      <c r="J67" s="2">
        <f t="shared" si="10"/>
        <v>0.18101878829717372</v>
      </c>
      <c r="K67" s="2">
        <f t="shared" si="5"/>
        <v>168112.50036652549</v>
      </c>
      <c r="L67" s="2">
        <f t="shared" si="6"/>
        <v>6.1247386482557828E-2</v>
      </c>
      <c r="P67" s="8">
        <f t="shared" si="11"/>
        <v>0.47771999999999998</v>
      </c>
    </row>
    <row r="68" spans="1:16" x14ac:dyDescent="0.2">
      <c r="A68">
        <v>40</v>
      </c>
      <c r="B68">
        <v>5.0119999999999996</v>
      </c>
      <c r="C68" s="1">
        <v>267500</v>
      </c>
      <c r="D68">
        <v>71.84</v>
      </c>
      <c r="E68" s="12">
        <v>1997000</v>
      </c>
      <c r="F68" s="13">
        <v>99.53</v>
      </c>
      <c r="G68" s="2">
        <f t="shared" si="12"/>
        <v>383095.7976788106</v>
      </c>
      <c r="H68" s="2">
        <f t="shared" ref="H68:H131" si="14">(G68-C68)^2/C68^2</f>
        <v>0.18673964106560245</v>
      </c>
      <c r="I68" s="2">
        <f t="shared" si="13"/>
        <v>159511.32232332707</v>
      </c>
      <c r="J68" s="2">
        <f t="shared" si="10"/>
        <v>0.16297045340353022</v>
      </c>
      <c r="K68" s="2">
        <f t="shared" ref="K68:K131" si="15">10^(($N$2/($N$2+$O$2))*LOG(E68)+($O$2/($N$2+$O$2))*LOG(F68)+($N$2/(($N$2+$O$2)^2)*$O$2*(-$M$2)))</f>
        <v>201406.37058543347</v>
      </c>
      <c r="L68" s="2">
        <f t="shared" ref="L68:L131" si="16">(K68-C68)^2/C68^2</f>
        <v>6.1048026541218325E-2</v>
      </c>
      <c r="P68" s="8">
        <f t="shared" si="11"/>
        <v>0.60143999999999997</v>
      </c>
    </row>
    <row r="69" spans="1:16" x14ac:dyDescent="0.2">
      <c r="A69">
        <v>40</v>
      </c>
      <c r="B69">
        <v>6.31</v>
      </c>
      <c r="C69" s="1">
        <v>320600</v>
      </c>
      <c r="D69">
        <v>71.400000000000006</v>
      </c>
      <c r="E69" s="12">
        <v>2324000</v>
      </c>
      <c r="F69" s="13">
        <v>125.5</v>
      </c>
      <c r="G69" s="2">
        <f t="shared" si="12"/>
        <v>451825.48564575607</v>
      </c>
      <c r="H69" s="2">
        <f t="shared" si="14"/>
        <v>0.16753646258014868</v>
      </c>
      <c r="I69" s="2">
        <f t="shared" si="13"/>
        <v>195548.98509053918</v>
      </c>
      <c r="J69" s="2">
        <f t="shared" si="10"/>
        <v>0.15214139904053683</v>
      </c>
      <c r="K69" s="2">
        <f t="shared" si="15"/>
        <v>237539.88363560193</v>
      </c>
      <c r="L69" s="2">
        <f t="shared" si="16"/>
        <v>6.7120940680735361E-2</v>
      </c>
      <c r="P69" s="8">
        <f t="shared" si="11"/>
        <v>0.75719999999999987</v>
      </c>
    </row>
    <row r="70" spans="1:16" x14ac:dyDescent="0.2">
      <c r="A70">
        <v>40</v>
      </c>
      <c r="B70">
        <v>7.9429999999999996</v>
      </c>
      <c r="C70" s="1">
        <v>385200</v>
      </c>
      <c r="D70">
        <v>70.89</v>
      </c>
      <c r="E70" s="12">
        <v>2688000</v>
      </c>
      <c r="F70" s="13">
        <v>157.19999999999999</v>
      </c>
      <c r="G70" s="2">
        <f t="shared" si="12"/>
        <v>529581.91283517459</v>
      </c>
      <c r="H70" s="2">
        <f t="shared" si="14"/>
        <v>0.140492462776036</v>
      </c>
      <c r="I70" s="2">
        <f t="shared" si="13"/>
        <v>237490.33127203686</v>
      </c>
      <c r="J70" s="2">
        <f t="shared" si="10"/>
        <v>0.1470433171405113</v>
      </c>
      <c r="K70" s="2">
        <f t="shared" si="15"/>
        <v>278419.05768240552</v>
      </c>
      <c r="L70" s="2">
        <f t="shared" si="16"/>
        <v>7.684488080144905E-2</v>
      </c>
      <c r="P70" s="8">
        <f t="shared" si="11"/>
        <v>0.9531599999999999</v>
      </c>
    </row>
    <row r="71" spans="1:16" x14ac:dyDescent="0.2">
      <c r="A71">
        <v>40</v>
      </c>
      <c r="B71">
        <v>10</v>
      </c>
      <c r="C71" s="1">
        <v>461400</v>
      </c>
      <c r="D71">
        <v>70.510000000000005</v>
      </c>
      <c r="E71" s="12">
        <v>3130000</v>
      </c>
      <c r="F71" s="13">
        <v>200</v>
      </c>
      <c r="G71" s="2">
        <f t="shared" si="12"/>
        <v>625833.22229129937</v>
      </c>
      <c r="H71" s="2">
        <f t="shared" si="14"/>
        <v>0.12700591701506203</v>
      </c>
      <c r="I71" s="2">
        <f t="shared" si="13"/>
        <v>290981.63380395883</v>
      </c>
      <c r="J71" s="2">
        <f t="shared" si="10"/>
        <v>0.13641986468938219</v>
      </c>
      <c r="K71" s="2">
        <f t="shared" si="15"/>
        <v>329021.61458621814</v>
      </c>
      <c r="L71" s="2">
        <f t="shared" si="16"/>
        <v>8.2314999376954051E-2</v>
      </c>
      <c r="P71" s="8">
        <f t="shared" si="11"/>
        <v>1.2</v>
      </c>
    </row>
    <row r="72" spans="1:16" x14ac:dyDescent="0.2">
      <c r="A72">
        <v>40</v>
      </c>
      <c r="B72">
        <v>12.59</v>
      </c>
      <c r="C72" s="1">
        <v>551600</v>
      </c>
      <c r="D72">
        <v>69.97</v>
      </c>
      <c r="E72" s="12">
        <v>3581000</v>
      </c>
      <c r="F72" s="13">
        <v>258.8</v>
      </c>
      <c r="G72" s="2">
        <f t="shared" si="12"/>
        <v>730854.59116843995</v>
      </c>
      <c r="H72" s="2">
        <f t="shared" si="14"/>
        <v>0.10560684316520755</v>
      </c>
      <c r="I72" s="2">
        <f t="shared" si="13"/>
        <v>353643.70923430391</v>
      </c>
      <c r="J72" s="2">
        <f t="shared" si="10"/>
        <v>0.12879235964396282</v>
      </c>
      <c r="K72" s="2">
        <f t="shared" si="15"/>
        <v>384234.88726532174</v>
      </c>
      <c r="L72" s="2">
        <f t="shared" si="16"/>
        <v>9.2062201017080653E-2</v>
      </c>
      <c r="P72" s="8">
        <f t="shared" si="11"/>
        <v>1.5107999999999999</v>
      </c>
    </row>
    <row r="73" spans="1:16" x14ac:dyDescent="0.2">
      <c r="A73">
        <v>40</v>
      </c>
      <c r="B73">
        <v>15.85</v>
      </c>
      <c r="C73" s="1">
        <v>657700</v>
      </c>
      <c r="D73">
        <v>69.25</v>
      </c>
      <c r="E73" s="12">
        <v>4100000</v>
      </c>
      <c r="F73" s="13">
        <v>331.6</v>
      </c>
      <c r="G73" s="2">
        <f t="shared" si="12"/>
        <v>852620.23268735735</v>
      </c>
      <c r="H73" s="2">
        <f t="shared" si="14"/>
        <v>8.7833089378336435E-2</v>
      </c>
      <c r="I73" s="2">
        <f t="shared" si="13"/>
        <v>427381.89711566077</v>
      </c>
      <c r="J73" s="2">
        <f t="shared" si="10"/>
        <v>0.12263105528420908</v>
      </c>
      <c r="K73" s="2">
        <f t="shared" si="15"/>
        <v>448251.18832872697</v>
      </c>
      <c r="L73" s="2">
        <f t="shared" si="16"/>
        <v>0.10141451491045143</v>
      </c>
      <c r="P73" s="8">
        <f t="shared" si="11"/>
        <v>1.9019999999999999</v>
      </c>
    </row>
    <row r="74" spans="1:16" x14ac:dyDescent="0.2">
      <c r="A74">
        <v>40</v>
      </c>
      <c r="B74">
        <v>19.95</v>
      </c>
      <c r="C74" s="1">
        <v>782600</v>
      </c>
      <c r="D74">
        <v>69.010000000000005</v>
      </c>
      <c r="E74" s="12">
        <v>4634000</v>
      </c>
      <c r="F74" s="13">
        <v>440.1</v>
      </c>
      <c r="G74" s="2">
        <f t="shared" si="12"/>
        <v>989817.78434009908</v>
      </c>
      <c r="H74" s="2">
        <f t="shared" si="14"/>
        <v>7.0109095525775003E-2</v>
      </c>
      <c r="I74" s="2">
        <f t="shared" si="13"/>
        <v>517237.32393922313</v>
      </c>
      <c r="J74" s="2">
        <f t="shared" si="10"/>
        <v>0.11497409221441773</v>
      </c>
      <c r="K74" s="2">
        <f t="shared" si="15"/>
        <v>520380.5645813829</v>
      </c>
      <c r="L74" s="2">
        <f t="shared" si="16"/>
        <v>0.11226647039120925</v>
      </c>
      <c r="P74" s="8">
        <f t="shared" si="11"/>
        <v>2.3939999999999997</v>
      </c>
    </row>
    <row r="75" spans="1:16" x14ac:dyDescent="0.2">
      <c r="A75">
        <v>40</v>
      </c>
      <c r="B75">
        <v>25.12</v>
      </c>
      <c r="C75" s="1">
        <v>933700</v>
      </c>
      <c r="D75">
        <v>68.44</v>
      </c>
      <c r="E75" s="12">
        <v>5203000</v>
      </c>
      <c r="F75" s="13">
        <v>595.5</v>
      </c>
      <c r="G75" s="2">
        <f t="shared" si="12"/>
        <v>1146458.8800773914</v>
      </c>
      <c r="H75" s="2">
        <f t="shared" si="14"/>
        <v>5.1923107180979311E-2</v>
      </c>
      <c r="I75" s="2">
        <f t="shared" si="13"/>
        <v>625524.13497531007</v>
      </c>
      <c r="J75" s="2">
        <f t="shared" si="10"/>
        <v>0.1089387856273021</v>
      </c>
      <c r="K75" s="2">
        <f t="shared" si="15"/>
        <v>602732.06717714854</v>
      </c>
      <c r="L75" s="2">
        <f t="shared" si="16"/>
        <v>0.12564844471418701</v>
      </c>
      <c r="P75" s="8">
        <f t="shared" si="11"/>
        <v>3.0144000000000002</v>
      </c>
    </row>
    <row r="76" spans="1:16" x14ac:dyDescent="0.2">
      <c r="A76">
        <v>40</v>
      </c>
      <c r="B76">
        <v>31.62</v>
      </c>
      <c r="C76" s="1">
        <v>1111000</v>
      </c>
      <c r="D76">
        <v>68.12</v>
      </c>
      <c r="E76" s="12">
        <v>5878000</v>
      </c>
      <c r="F76" s="13">
        <v>828.7</v>
      </c>
      <c r="G76" s="2">
        <f t="shared" si="12"/>
        <v>1340985.8891954776</v>
      </c>
      <c r="H76" s="2">
        <f t="shared" si="14"/>
        <v>4.2852312509496712E-2</v>
      </c>
      <c r="I76" s="2">
        <f t="shared" si="13"/>
        <v>764819.43122586247</v>
      </c>
      <c r="J76" s="2">
        <f t="shared" si="10"/>
        <v>9.7090615971684321E-2</v>
      </c>
      <c r="K76" s="2">
        <f t="shared" si="15"/>
        <v>705001.47113485285</v>
      </c>
      <c r="L76" s="2">
        <f t="shared" si="16"/>
        <v>0.13354289965143892</v>
      </c>
      <c r="P76" s="8">
        <f t="shared" si="11"/>
        <v>3.7944</v>
      </c>
    </row>
    <row r="77" spans="1:16" x14ac:dyDescent="0.2">
      <c r="A77">
        <v>40</v>
      </c>
      <c r="B77">
        <v>39.81</v>
      </c>
      <c r="C77" s="1">
        <v>1319000</v>
      </c>
      <c r="D77">
        <v>67.36</v>
      </c>
      <c r="E77" s="12">
        <v>6467000</v>
      </c>
      <c r="F77" s="13">
        <v>1180</v>
      </c>
      <c r="G77" s="2">
        <f t="shared" si="12"/>
        <v>1540160.7518606246</v>
      </c>
      <c r="H77" s="2">
        <f t="shared" si="14"/>
        <v>2.8114251419336787E-2</v>
      </c>
      <c r="I77" s="2">
        <f t="shared" si="13"/>
        <v>921121.13102125633</v>
      </c>
      <c r="J77" s="2">
        <f t="shared" si="10"/>
        <v>9.0993874664281049E-2</v>
      </c>
      <c r="K77" s="2">
        <f t="shared" si="15"/>
        <v>809714.40832784353</v>
      </c>
      <c r="L77" s="2">
        <f t="shared" si="16"/>
        <v>0.14908473858470128</v>
      </c>
      <c r="P77" s="8">
        <f t="shared" si="11"/>
        <v>4.7771999999999997</v>
      </c>
    </row>
    <row r="78" spans="1:16" x14ac:dyDescent="0.2">
      <c r="A78">
        <v>40</v>
      </c>
      <c r="B78">
        <v>50</v>
      </c>
      <c r="C78" s="1">
        <v>1533000</v>
      </c>
      <c r="D78">
        <v>65.959999999999994</v>
      </c>
      <c r="E78" s="12">
        <v>6439000</v>
      </c>
      <c r="F78" s="13">
        <v>1746</v>
      </c>
      <c r="G78" s="2">
        <f t="shared" si="12"/>
        <v>1638159.032575754</v>
      </c>
      <c r="H78" s="2">
        <f t="shared" si="14"/>
        <v>4.7055333360857769E-3</v>
      </c>
      <c r="I78" s="2">
        <f t="shared" si="13"/>
        <v>1039354.3176465951</v>
      </c>
      <c r="J78" s="2">
        <f t="shared" si="10"/>
        <v>0.10369226855074798</v>
      </c>
      <c r="K78" s="2">
        <f t="shared" si="15"/>
        <v>861235.40689278767</v>
      </c>
      <c r="L78" s="2">
        <f t="shared" si="16"/>
        <v>0.19202152282424134</v>
      </c>
      <c r="P78" s="8">
        <f t="shared" si="11"/>
        <v>6</v>
      </c>
    </row>
    <row r="79" spans="1:16" x14ac:dyDescent="0.2">
      <c r="A79">
        <v>50</v>
      </c>
      <c r="B79">
        <v>0.01</v>
      </c>
      <c r="C79">
        <v>162.6</v>
      </c>
      <c r="D79">
        <v>88.82</v>
      </c>
      <c r="E79" s="13">
        <v>2009</v>
      </c>
      <c r="F79" s="13">
        <v>0.14299999999999999</v>
      </c>
      <c r="G79" s="2">
        <f t="shared" si="12"/>
        <v>408.98365662489647</v>
      </c>
      <c r="H79" s="2">
        <f t="shared" si="14"/>
        <v>2.2960572376259285</v>
      </c>
      <c r="K79" s="2">
        <f t="shared" si="15"/>
        <v>215.01649041486121</v>
      </c>
      <c r="L79" s="2">
        <f t="shared" si="16"/>
        <v>0.1039189609274882</v>
      </c>
      <c r="P79" s="8">
        <f>B79*$S$4</f>
        <v>1.7000000000000001E-4</v>
      </c>
    </row>
    <row r="80" spans="1:16" x14ac:dyDescent="0.2">
      <c r="A80">
        <v>50</v>
      </c>
      <c r="B80">
        <v>1.259E-2</v>
      </c>
      <c r="C80">
        <v>203.8</v>
      </c>
      <c r="D80">
        <v>88.56</v>
      </c>
      <c r="E80" s="13">
        <v>2530</v>
      </c>
      <c r="F80" s="13">
        <v>0.12909999999999999</v>
      </c>
      <c r="G80" s="2">
        <f t="shared" si="12"/>
        <v>487.25332120089337</v>
      </c>
      <c r="H80" s="2">
        <f t="shared" si="14"/>
        <v>1.9344376690721439</v>
      </c>
      <c r="K80" s="2">
        <f t="shared" si="15"/>
        <v>256.16549065110871</v>
      </c>
      <c r="L80" s="2">
        <f t="shared" si="16"/>
        <v>6.6020984299568083E-2</v>
      </c>
      <c r="P80" s="8">
        <f t="shared" ref="P80:P116" si="17">B80*$S$4</f>
        <v>2.1403000000000004E-4</v>
      </c>
    </row>
    <row r="81" spans="1:16" x14ac:dyDescent="0.2">
      <c r="A81">
        <v>50</v>
      </c>
      <c r="B81">
        <v>1.585E-2</v>
      </c>
      <c r="C81">
        <v>255.8</v>
      </c>
      <c r="D81">
        <v>88.28</v>
      </c>
      <c r="E81" s="13">
        <v>3158</v>
      </c>
      <c r="F81" s="13">
        <v>0.21149999999999999</v>
      </c>
      <c r="G81" s="2">
        <f t="shared" si="12"/>
        <v>636.39755143453408</v>
      </c>
      <c r="H81" s="2">
        <f t="shared" si="14"/>
        <v>2.2137618533519272</v>
      </c>
      <c r="K81" s="2">
        <f t="shared" si="15"/>
        <v>334.5756384186401</v>
      </c>
      <c r="L81" s="2">
        <f t="shared" si="16"/>
        <v>9.48380864684331E-2</v>
      </c>
      <c r="P81" s="8">
        <f t="shared" si="17"/>
        <v>2.6945000000000002E-4</v>
      </c>
    </row>
    <row r="82" spans="1:16" x14ac:dyDescent="0.2">
      <c r="A82">
        <v>50</v>
      </c>
      <c r="B82">
        <v>1.9949999999999999E-2</v>
      </c>
      <c r="C82">
        <v>321.8</v>
      </c>
      <c r="D82">
        <v>87.85</v>
      </c>
      <c r="E82" s="13">
        <v>3936</v>
      </c>
      <c r="F82" s="13">
        <v>0.24479999999999999</v>
      </c>
      <c r="G82" s="2">
        <f t="shared" si="12"/>
        <v>783.45575853721459</v>
      </c>
      <c r="H82" s="2">
        <f t="shared" si="14"/>
        <v>2.0580903428022665</v>
      </c>
      <c r="K82" s="2">
        <f t="shared" si="15"/>
        <v>411.88909353041913</v>
      </c>
      <c r="L82" s="2">
        <f t="shared" si="16"/>
        <v>7.837406173876478E-2</v>
      </c>
      <c r="P82" s="8">
        <f t="shared" si="17"/>
        <v>3.3915000000000003E-4</v>
      </c>
    </row>
    <row r="83" spans="1:16" x14ac:dyDescent="0.2">
      <c r="A83">
        <v>50</v>
      </c>
      <c r="B83">
        <v>2.512E-2</v>
      </c>
      <c r="C83">
        <v>403.1</v>
      </c>
      <c r="D83">
        <v>87.43</v>
      </c>
      <c r="E83" s="13">
        <v>4901</v>
      </c>
      <c r="F83" s="13">
        <v>5.0950000000000002E-2</v>
      </c>
      <c r="G83" s="2">
        <f t="shared" si="12"/>
        <v>724.03787233486514</v>
      </c>
      <c r="H83" s="2">
        <f t="shared" si="14"/>
        <v>0.63389356340279346</v>
      </c>
      <c r="K83" s="2">
        <f t="shared" si="15"/>
        <v>380.65110846145518</v>
      </c>
      <c r="L83" s="2">
        <f t="shared" si="16"/>
        <v>3.1014458789663545E-3</v>
      </c>
      <c r="M83" s="9"/>
      <c r="P83" s="8">
        <f t="shared" si="17"/>
        <v>4.2704E-4</v>
      </c>
    </row>
    <row r="84" spans="1:16" x14ac:dyDescent="0.2">
      <c r="A84">
        <v>50</v>
      </c>
      <c r="B84">
        <v>3.1620000000000002E-2</v>
      </c>
      <c r="C84">
        <v>504.5</v>
      </c>
      <c r="D84">
        <v>86.96</v>
      </c>
      <c r="E84" s="13">
        <v>6069</v>
      </c>
      <c r="F84" s="13">
        <v>0.24149999999999999</v>
      </c>
      <c r="G84" s="2">
        <f t="shared" si="12"/>
        <v>1121.3739690855036</v>
      </c>
      <c r="H84" s="2">
        <f t="shared" si="14"/>
        <v>1.4951010528054365</v>
      </c>
      <c r="K84" s="2">
        <f t="shared" si="15"/>
        <v>589.54408414536749</v>
      </c>
      <c r="L84" s="2">
        <f t="shared" si="16"/>
        <v>2.8416191828054334E-2</v>
      </c>
      <c r="M84" s="9"/>
      <c r="P84" s="8">
        <f t="shared" si="17"/>
        <v>5.3754000000000009E-4</v>
      </c>
    </row>
    <row r="85" spans="1:16" x14ac:dyDescent="0.2">
      <c r="A85">
        <v>50</v>
      </c>
      <c r="B85">
        <v>3.9809999999999998E-2</v>
      </c>
      <c r="C85">
        <v>628.1</v>
      </c>
      <c r="D85">
        <v>86.6</v>
      </c>
      <c r="E85" s="13">
        <v>7464</v>
      </c>
      <c r="F85" s="13">
        <v>0.26429999999999998</v>
      </c>
      <c r="G85" s="2">
        <f t="shared" si="12"/>
        <v>1352.5683460179114</v>
      </c>
      <c r="H85" s="2">
        <f t="shared" si="14"/>
        <v>1.3303969563173077</v>
      </c>
      <c r="K85" s="2">
        <f t="shared" si="15"/>
        <v>711.09075899758398</v>
      </c>
      <c r="L85" s="2">
        <f t="shared" si="16"/>
        <v>1.745829735046267E-2</v>
      </c>
      <c r="M85" s="9"/>
      <c r="P85" s="8">
        <f t="shared" si="17"/>
        <v>6.7677000000000004E-4</v>
      </c>
    </row>
    <row r="86" spans="1:16" x14ac:dyDescent="0.2">
      <c r="A86">
        <v>50</v>
      </c>
      <c r="B86">
        <v>5.0119999999999998E-2</v>
      </c>
      <c r="C86">
        <v>779.7</v>
      </c>
      <c r="D86">
        <v>86.64</v>
      </c>
      <c r="E86" s="13">
        <v>9159</v>
      </c>
      <c r="F86" s="13">
        <v>0.32679999999999998</v>
      </c>
      <c r="G86" s="2">
        <f t="shared" si="12"/>
        <v>1661.8317693866591</v>
      </c>
      <c r="H86" s="2">
        <f t="shared" si="14"/>
        <v>1.2800055653604956</v>
      </c>
      <c r="K86" s="2">
        <f t="shared" si="15"/>
        <v>873.68096236950407</v>
      </c>
      <c r="L86" s="2">
        <f t="shared" si="16"/>
        <v>1.4528631459310087E-2</v>
      </c>
      <c r="M86" s="9"/>
      <c r="P86" s="8">
        <f t="shared" si="17"/>
        <v>8.5203999999999998E-4</v>
      </c>
    </row>
    <row r="87" spans="1:16" x14ac:dyDescent="0.2">
      <c r="A87">
        <v>50</v>
      </c>
      <c r="B87">
        <v>6.3100000000000003E-2</v>
      </c>
      <c r="C87">
        <v>973</v>
      </c>
      <c r="D87">
        <v>87.15</v>
      </c>
      <c r="E87" s="13">
        <v>11270</v>
      </c>
      <c r="F87" s="13">
        <v>0.7389</v>
      </c>
      <c r="G87" s="2">
        <f t="shared" si="12"/>
        <v>2263.0850436972933</v>
      </c>
      <c r="H87" s="2">
        <f t="shared" si="14"/>
        <v>1.7579681408000041</v>
      </c>
      <c r="K87" s="2">
        <f t="shared" si="15"/>
        <v>1189.7800699954264</v>
      </c>
      <c r="L87" s="2">
        <f t="shared" si="16"/>
        <v>4.9637857029014611E-2</v>
      </c>
      <c r="M87" s="9"/>
      <c r="P87" s="8">
        <f t="shared" si="17"/>
        <v>1.0727000000000002E-3</v>
      </c>
    </row>
    <row r="88" spans="1:16" x14ac:dyDescent="0.2">
      <c r="A88">
        <v>50</v>
      </c>
      <c r="B88">
        <v>7.9430000000000001E-2</v>
      </c>
      <c r="C88">
        <v>1226</v>
      </c>
      <c r="D88">
        <v>87.12</v>
      </c>
      <c r="E88" s="13">
        <v>13960</v>
      </c>
      <c r="F88" s="13">
        <v>0.66390000000000005</v>
      </c>
      <c r="G88" s="2">
        <f t="shared" si="12"/>
        <v>2657.1839875742821</v>
      </c>
      <c r="H88" s="2">
        <f t="shared" si="14"/>
        <v>1.3627305647146404</v>
      </c>
      <c r="K88" s="2">
        <f t="shared" si="15"/>
        <v>1396.9711653265331</v>
      </c>
      <c r="L88" s="2">
        <f t="shared" si="16"/>
        <v>1.944754581479094E-2</v>
      </c>
      <c r="M88" s="9"/>
      <c r="P88" s="8">
        <f t="shared" si="17"/>
        <v>1.3503100000000002E-3</v>
      </c>
    </row>
    <row r="89" spans="1:16" x14ac:dyDescent="0.2">
      <c r="A89">
        <v>50</v>
      </c>
      <c r="B89">
        <v>0.1</v>
      </c>
      <c r="C89">
        <v>1524</v>
      </c>
      <c r="D89">
        <v>85.94</v>
      </c>
      <c r="E89" s="13">
        <v>17090</v>
      </c>
      <c r="F89" s="13">
        <v>1.262</v>
      </c>
      <c r="G89" s="2">
        <f t="shared" si="12"/>
        <v>3500.4854602155365</v>
      </c>
      <c r="H89" s="2">
        <f t="shared" si="14"/>
        <v>1.6819663918181456</v>
      </c>
      <c r="I89" s="2">
        <f t="shared" ref="I89:I116" si="18">10^(10^(($N$2/($N$2+$O$2))*LOG(LOG(E89))+($O$2/($N$2+$O$2))*LOG(LOG(F89))))</f>
        <v>186.78138443573124</v>
      </c>
      <c r="J89" s="2">
        <f t="shared" ref="J89:J116" si="19">(I89-C89)^2/C89^2</f>
        <v>0.76990101758203799</v>
      </c>
      <c r="K89" s="2">
        <f t="shared" si="15"/>
        <v>1840.3231674709841</v>
      </c>
      <c r="L89" s="2">
        <f t="shared" si="16"/>
        <v>4.3081624144431126E-2</v>
      </c>
      <c r="M89" s="9"/>
      <c r="P89" s="8">
        <f t="shared" si="17"/>
        <v>1.7000000000000001E-3</v>
      </c>
    </row>
    <row r="90" spans="1:16" x14ac:dyDescent="0.2">
      <c r="A90">
        <v>50</v>
      </c>
      <c r="B90">
        <v>0.12590000000000001</v>
      </c>
      <c r="C90">
        <v>1853</v>
      </c>
      <c r="D90">
        <v>85.81</v>
      </c>
      <c r="E90" s="13">
        <v>20480</v>
      </c>
      <c r="F90" s="13">
        <v>0.61709999999999998</v>
      </c>
      <c r="G90" s="2">
        <f t="shared" si="12"/>
        <v>3612.7192899741208</v>
      </c>
      <c r="H90" s="2">
        <f t="shared" si="14"/>
        <v>0.90185340832547445</v>
      </c>
      <c r="K90" s="2">
        <f t="shared" si="15"/>
        <v>1899.3282738844241</v>
      </c>
      <c r="L90" s="2">
        <f t="shared" si="16"/>
        <v>6.2508834323017344E-4</v>
      </c>
      <c r="M90" s="9"/>
      <c r="P90" s="8">
        <f t="shared" si="17"/>
        <v>2.1403000000000004E-3</v>
      </c>
    </row>
    <row r="91" spans="1:16" x14ac:dyDescent="0.2">
      <c r="A91">
        <v>50</v>
      </c>
      <c r="B91">
        <v>0.1585</v>
      </c>
      <c r="C91">
        <v>2346</v>
      </c>
      <c r="D91">
        <v>84.73</v>
      </c>
      <c r="E91" s="13">
        <v>25390</v>
      </c>
      <c r="F91" s="13">
        <v>1.048</v>
      </c>
      <c r="G91" s="2">
        <f t="shared" si="12"/>
        <v>4720.0412906736374</v>
      </c>
      <c r="H91" s="2">
        <f t="shared" si="14"/>
        <v>1.0240484882983334</v>
      </c>
      <c r="I91" s="2">
        <f t="shared" si="18"/>
        <v>62.768957623626868</v>
      </c>
      <c r="J91" s="2">
        <f t="shared" si="19"/>
        <v>0.94720439660605671</v>
      </c>
      <c r="K91" s="2">
        <f t="shared" si="15"/>
        <v>2481.4847647193151</v>
      </c>
      <c r="L91" s="2">
        <f t="shared" si="16"/>
        <v>3.3352232330026051E-3</v>
      </c>
      <c r="M91" s="9"/>
      <c r="P91" s="8">
        <f t="shared" si="17"/>
        <v>2.6945000000000003E-3</v>
      </c>
    </row>
    <row r="92" spans="1:16" x14ac:dyDescent="0.2">
      <c r="A92">
        <v>50</v>
      </c>
      <c r="B92">
        <v>0.19950000000000001</v>
      </c>
      <c r="C92">
        <v>2887</v>
      </c>
      <c r="D92">
        <v>84.19</v>
      </c>
      <c r="E92" s="13">
        <v>30660</v>
      </c>
      <c r="F92" s="13">
        <v>3.1960000000000002</v>
      </c>
      <c r="G92" s="2">
        <f t="shared" si="12"/>
        <v>6651.3722450785335</v>
      </c>
      <c r="H92" s="2">
        <f t="shared" si="14"/>
        <v>1.7001669031880307</v>
      </c>
      <c r="I92" s="2">
        <f t="shared" si="18"/>
        <v>1309.5625587494894</v>
      </c>
      <c r="J92" s="2">
        <f t="shared" si="19"/>
        <v>0.29854563228554482</v>
      </c>
      <c r="K92" s="2">
        <f t="shared" si="15"/>
        <v>3496.8505303655284</v>
      </c>
      <c r="L92" s="2">
        <f t="shared" si="16"/>
        <v>4.4622432773735683E-2</v>
      </c>
      <c r="M92" s="9"/>
      <c r="P92" s="8">
        <f t="shared" si="17"/>
        <v>3.3915000000000004E-3</v>
      </c>
    </row>
    <row r="93" spans="1:16" x14ac:dyDescent="0.2">
      <c r="A93">
        <v>50</v>
      </c>
      <c r="B93">
        <v>0.25119999999999998</v>
      </c>
      <c r="C93">
        <v>3637</v>
      </c>
      <c r="D93">
        <v>83.51</v>
      </c>
      <c r="E93" s="13">
        <v>37870</v>
      </c>
      <c r="F93" s="13">
        <v>2.8170000000000002</v>
      </c>
      <c r="G93" s="2">
        <f t="shared" si="12"/>
        <v>7766.2356131724346</v>
      </c>
      <c r="H93" s="2">
        <f t="shared" si="14"/>
        <v>1.2889994336226716</v>
      </c>
      <c r="I93" s="2">
        <f t="shared" si="18"/>
        <v>1288.1200751092731</v>
      </c>
      <c r="J93" s="2">
        <f t="shared" si="19"/>
        <v>0.41709504464091174</v>
      </c>
      <c r="K93" s="2">
        <f t="shared" si="15"/>
        <v>4082.9717721722591</v>
      </c>
      <c r="L93" s="2">
        <f t="shared" si="16"/>
        <v>1.5035855371715772E-2</v>
      </c>
      <c r="M93" s="9"/>
      <c r="P93" s="8">
        <f t="shared" si="17"/>
        <v>4.2703999999999997E-3</v>
      </c>
    </row>
    <row r="94" spans="1:16" x14ac:dyDescent="0.2">
      <c r="A94">
        <v>50</v>
      </c>
      <c r="B94">
        <v>0.31619999999999998</v>
      </c>
      <c r="C94">
        <v>4467</v>
      </c>
      <c r="D94">
        <v>83.51</v>
      </c>
      <c r="E94" s="13">
        <v>45760</v>
      </c>
      <c r="F94" s="13">
        <v>7.0670000000000002</v>
      </c>
      <c r="G94" s="2">
        <f t="shared" si="12"/>
        <v>10599.308392661167</v>
      </c>
      <c r="H94" s="2">
        <f t="shared" si="14"/>
        <v>1.8845864736146354</v>
      </c>
      <c r="I94" s="2">
        <f t="shared" si="18"/>
        <v>3229.3328181149668</v>
      </c>
      <c r="J94" s="2">
        <f t="shared" si="19"/>
        <v>7.6767225660627242E-2</v>
      </c>
      <c r="K94" s="2">
        <f t="shared" si="15"/>
        <v>5572.4136025929747</v>
      </c>
      <c r="L94" s="2">
        <f t="shared" si="16"/>
        <v>6.1237535464414294E-2</v>
      </c>
      <c r="M94" s="9"/>
      <c r="P94" s="8">
        <f t="shared" si="17"/>
        <v>5.3753999999999998E-3</v>
      </c>
    </row>
    <row r="95" spans="1:16" x14ac:dyDescent="0.2">
      <c r="A95">
        <v>50</v>
      </c>
      <c r="B95">
        <v>0.39810000000000001</v>
      </c>
      <c r="C95">
        <v>5649</v>
      </c>
      <c r="D95">
        <v>82.67</v>
      </c>
      <c r="E95" s="13">
        <v>56290</v>
      </c>
      <c r="F95" s="13">
        <v>1.7110000000000001</v>
      </c>
      <c r="G95" s="2">
        <f t="shared" si="12"/>
        <v>9944.1509644192902</v>
      </c>
      <c r="H95" s="2">
        <f t="shared" si="14"/>
        <v>0.57811430560548183</v>
      </c>
      <c r="I95" s="2">
        <f t="shared" si="18"/>
        <v>749.24634287208698</v>
      </c>
      <c r="J95" s="2">
        <f t="shared" si="19"/>
        <v>0.75232473702692548</v>
      </c>
      <c r="K95" s="2">
        <f t="shared" si="15"/>
        <v>5227.9752647574014</v>
      </c>
      <c r="L95" s="2">
        <f t="shared" si="16"/>
        <v>5.5548466410305346E-3</v>
      </c>
      <c r="M95" s="9"/>
      <c r="P95" s="8">
        <f t="shared" si="17"/>
        <v>6.7677000000000006E-3</v>
      </c>
    </row>
    <row r="96" spans="1:16" x14ac:dyDescent="0.2">
      <c r="A96">
        <v>50</v>
      </c>
      <c r="B96">
        <v>0.50119999999999998</v>
      </c>
      <c r="C96">
        <v>6986</v>
      </c>
      <c r="D96">
        <v>82.21</v>
      </c>
      <c r="E96" s="13">
        <v>68090</v>
      </c>
      <c r="F96" s="13">
        <v>4.2729999999999997</v>
      </c>
      <c r="G96" s="2">
        <f t="shared" si="12"/>
        <v>13573.492082785988</v>
      </c>
      <c r="H96" s="2">
        <f t="shared" si="14"/>
        <v>0.88916641390359286</v>
      </c>
      <c r="I96" s="2">
        <f t="shared" si="18"/>
        <v>2767.7976867386737</v>
      </c>
      <c r="J96" s="2">
        <f t="shared" si="19"/>
        <v>0.36458403608581541</v>
      </c>
      <c r="K96" s="2">
        <f t="shared" si="15"/>
        <v>7136.0421939581374</v>
      </c>
      <c r="L96" s="2">
        <f t="shared" si="16"/>
        <v>4.6128533636270394E-4</v>
      </c>
      <c r="M96" s="9"/>
      <c r="P96" s="8">
        <f t="shared" si="17"/>
        <v>8.5204000000000009E-3</v>
      </c>
    </row>
    <row r="97" spans="1:16" x14ac:dyDescent="0.2">
      <c r="A97">
        <v>50</v>
      </c>
      <c r="B97">
        <v>0.63100000000000001</v>
      </c>
      <c r="C97">
        <v>8383</v>
      </c>
      <c r="D97">
        <v>82.28</v>
      </c>
      <c r="E97" s="13">
        <v>80250</v>
      </c>
      <c r="F97" s="13">
        <v>5.4340000000000002</v>
      </c>
      <c r="G97" s="2">
        <f t="shared" si="12"/>
        <v>16201.583866757026</v>
      </c>
      <c r="H97" s="2">
        <f t="shared" si="14"/>
        <v>0.86987583369473542</v>
      </c>
      <c r="I97" s="2">
        <f t="shared" si="18"/>
        <v>3754.2342316175323</v>
      </c>
      <c r="J97" s="2">
        <f t="shared" si="19"/>
        <v>0.30488178380340231</v>
      </c>
      <c r="K97" s="2">
        <f t="shared" si="15"/>
        <v>8517.7186074874335</v>
      </c>
      <c r="L97" s="2">
        <f t="shared" si="16"/>
        <v>2.5825945958086229E-4</v>
      </c>
      <c r="P97" s="8">
        <f t="shared" si="17"/>
        <v>1.0727E-2</v>
      </c>
    </row>
    <row r="98" spans="1:16" x14ac:dyDescent="0.2">
      <c r="A98">
        <v>50</v>
      </c>
      <c r="B98">
        <v>0.79430000000000001</v>
      </c>
      <c r="C98">
        <v>10450</v>
      </c>
      <c r="D98">
        <v>81.849999999999994</v>
      </c>
      <c r="E98" s="13">
        <v>98300</v>
      </c>
      <c r="F98" s="13">
        <v>5.4429999999999996</v>
      </c>
      <c r="G98" s="2">
        <f t="shared" si="12"/>
        <v>19191.149439040084</v>
      </c>
      <c r="H98" s="2">
        <f t="shared" si="14"/>
        <v>0.69968813457229262</v>
      </c>
      <c r="I98" s="2">
        <f t="shared" si="18"/>
        <v>4251.5408448338185</v>
      </c>
      <c r="J98" s="2">
        <f t="shared" si="19"/>
        <v>0.35183165127413252</v>
      </c>
      <c r="K98" s="2">
        <f t="shared" si="15"/>
        <v>10089.433972649231</v>
      </c>
      <c r="L98" s="2">
        <f t="shared" si="16"/>
        <v>1.1905209137109101E-3</v>
      </c>
      <c r="P98" s="8">
        <f t="shared" si="17"/>
        <v>1.3503100000000001E-2</v>
      </c>
    </row>
    <row r="99" spans="1:16" x14ac:dyDescent="0.2">
      <c r="A99">
        <v>50</v>
      </c>
      <c r="B99">
        <v>1</v>
      </c>
      <c r="C99">
        <v>12820</v>
      </c>
      <c r="D99">
        <v>81.69</v>
      </c>
      <c r="E99" s="12">
        <v>118300</v>
      </c>
      <c r="F99" s="13">
        <v>9.0239999999999991</v>
      </c>
      <c r="G99" s="2">
        <f t="shared" si="12"/>
        <v>24362.422371832155</v>
      </c>
      <c r="H99" s="2">
        <f t="shared" si="14"/>
        <v>0.8106210448388429</v>
      </c>
      <c r="I99" s="2">
        <f t="shared" si="18"/>
        <v>6930.4173091729917</v>
      </c>
      <c r="J99" s="2">
        <f t="shared" si="19"/>
        <v>0.2110537130707498</v>
      </c>
      <c r="K99" s="2">
        <f t="shared" si="15"/>
        <v>12808.146417450194</v>
      </c>
      <c r="L99" s="2">
        <f t="shared" si="16"/>
        <v>8.5491553068319694E-7</v>
      </c>
      <c r="P99" s="8">
        <f t="shared" si="17"/>
        <v>1.7000000000000001E-2</v>
      </c>
    </row>
    <row r="100" spans="1:16" x14ac:dyDescent="0.2">
      <c r="A100">
        <v>50</v>
      </c>
      <c r="B100">
        <v>1.2589999999999999</v>
      </c>
      <c r="C100">
        <v>15810</v>
      </c>
      <c r="D100">
        <v>80.97</v>
      </c>
      <c r="E100" s="12">
        <v>141600</v>
      </c>
      <c r="F100" s="13">
        <v>7.9210000000000003</v>
      </c>
      <c r="G100" s="2">
        <f t="shared" si="12"/>
        <v>27691.684824849908</v>
      </c>
      <c r="H100" s="2">
        <f t="shared" si="14"/>
        <v>0.5647969154466268</v>
      </c>
      <c r="I100" s="2">
        <f t="shared" si="18"/>
        <v>7088.4584758218252</v>
      </c>
      <c r="J100" s="2">
        <f t="shared" si="19"/>
        <v>0.30431458387278465</v>
      </c>
      <c r="K100" s="2">
        <f t="shared" si="15"/>
        <v>14558.451880082397</v>
      </c>
      <c r="L100" s="2">
        <f t="shared" si="16"/>
        <v>6.2665911992917413E-3</v>
      </c>
      <c r="P100" s="8">
        <f t="shared" si="17"/>
        <v>2.1402999999999998E-2</v>
      </c>
    </row>
    <row r="101" spans="1:16" x14ac:dyDescent="0.2">
      <c r="A101">
        <v>50</v>
      </c>
      <c r="B101">
        <v>1.585</v>
      </c>
      <c r="C101">
        <v>19630</v>
      </c>
      <c r="D101">
        <v>80</v>
      </c>
      <c r="E101" s="12">
        <v>172600</v>
      </c>
      <c r="F101" s="13">
        <v>13.16</v>
      </c>
      <c r="G101" s="2">
        <f t="shared" si="12"/>
        <v>35542.11826964881</v>
      </c>
      <c r="H101" s="2">
        <f t="shared" si="14"/>
        <v>0.65707568578895881</v>
      </c>
      <c r="I101" s="2">
        <f t="shared" si="18"/>
        <v>11205.29942469225</v>
      </c>
      <c r="J101" s="2">
        <f t="shared" si="19"/>
        <v>0.18419097621741062</v>
      </c>
      <c r="K101" s="2">
        <f t="shared" si="15"/>
        <v>18685.689289679547</v>
      </c>
      <c r="L101" s="2">
        <f t="shared" si="16"/>
        <v>2.3141378820090118E-3</v>
      </c>
      <c r="P101" s="8">
        <f t="shared" si="17"/>
        <v>2.6945E-2</v>
      </c>
    </row>
    <row r="102" spans="1:16" x14ac:dyDescent="0.2">
      <c r="A102">
        <v>50</v>
      </c>
      <c r="B102">
        <v>1.9950000000000001</v>
      </c>
      <c r="C102">
        <v>23820</v>
      </c>
      <c r="D102">
        <v>79.510000000000005</v>
      </c>
      <c r="E102" s="12">
        <v>204500</v>
      </c>
      <c r="F102" s="13">
        <v>16.07</v>
      </c>
      <c r="G102" s="2">
        <f t="shared" si="12"/>
        <v>42323.386108447005</v>
      </c>
      <c r="H102" s="2">
        <f t="shared" si="14"/>
        <v>0.6034188992983861</v>
      </c>
      <c r="I102" s="2">
        <f t="shared" si="18"/>
        <v>14064.426114141137</v>
      </c>
      <c r="J102" s="2">
        <f t="shared" si="19"/>
        <v>0.16773439658770789</v>
      </c>
      <c r="K102" s="2">
        <f t="shared" si="15"/>
        <v>22250.830310947433</v>
      </c>
      <c r="L102" s="2">
        <f t="shared" si="16"/>
        <v>4.3396660107561016E-3</v>
      </c>
      <c r="P102" s="8">
        <f t="shared" si="17"/>
        <v>3.3915000000000008E-2</v>
      </c>
    </row>
    <row r="103" spans="1:16" x14ac:dyDescent="0.2">
      <c r="A103">
        <v>50</v>
      </c>
      <c r="B103">
        <v>2.512</v>
      </c>
      <c r="C103">
        <v>28890</v>
      </c>
      <c r="D103">
        <v>78.2</v>
      </c>
      <c r="E103" s="12">
        <v>243300</v>
      </c>
      <c r="F103" s="13">
        <v>20.56</v>
      </c>
      <c r="G103" s="2">
        <f t="shared" si="12"/>
        <v>50966.9849116033</v>
      </c>
      <c r="H103" s="2">
        <f t="shared" si="14"/>
        <v>0.58396179920130054</v>
      </c>
      <c r="I103" s="2">
        <f t="shared" si="18"/>
        <v>18074.427229237928</v>
      </c>
      <c r="J103" s="2">
        <f t="shared" si="19"/>
        <v>0.14015350519067019</v>
      </c>
      <c r="K103" s="2">
        <f t="shared" si="15"/>
        <v>26795.06147789922</v>
      </c>
      <c r="L103" s="2">
        <f t="shared" si="16"/>
        <v>5.2583256879070416E-3</v>
      </c>
      <c r="P103" s="8">
        <f t="shared" si="17"/>
        <v>4.2704000000000006E-2</v>
      </c>
    </row>
    <row r="104" spans="1:16" x14ac:dyDescent="0.2">
      <c r="A104">
        <v>50</v>
      </c>
      <c r="B104">
        <v>3.1619999999999999</v>
      </c>
      <c r="C104">
        <v>35870</v>
      </c>
      <c r="D104">
        <v>78.569999999999993</v>
      </c>
      <c r="E104" s="12">
        <v>292200</v>
      </c>
      <c r="F104" s="13">
        <v>26.13</v>
      </c>
      <c r="G104" s="2">
        <f t="shared" si="12"/>
        <v>61790.742130121638</v>
      </c>
      <c r="H104" s="2">
        <f t="shared" si="14"/>
        <v>0.52219427928009621</v>
      </c>
      <c r="I104" s="2">
        <f t="shared" si="18"/>
        <v>23149.663743636924</v>
      </c>
      <c r="J104" s="2">
        <f t="shared" si="19"/>
        <v>0.12575765495443658</v>
      </c>
      <c r="K104" s="2">
        <f t="shared" si="15"/>
        <v>32485.47539182935</v>
      </c>
      <c r="L104" s="2">
        <f t="shared" si="16"/>
        <v>8.9029226232049067E-3</v>
      </c>
      <c r="P104" s="8">
        <f t="shared" si="17"/>
        <v>5.3754000000000003E-2</v>
      </c>
    </row>
    <row r="105" spans="1:16" x14ac:dyDescent="0.2">
      <c r="A105">
        <v>50</v>
      </c>
      <c r="B105">
        <v>3.9809999999999999</v>
      </c>
      <c r="C105">
        <v>43830</v>
      </c>
      <c r="D105">
        <v>78.099999999999994</v>
      </c>
      <c r="E105" s="12">
        <v>357400</v>
      </c>
      <c r="F105" s="13">
        <v>30.39</v>
      </c>
      <c r="G105" s="2">
        <f t="shared" si="12"/>
        <v>74946.364941719788</v>
      </c>
      <c r="H105" s="2">
        <f t="shared" si="14"/>
        <v>0.50400491475672127</v>
      </c>
      <c r="I105" s="2">
        <f t="shared" si="18"/>
        <v>28586.032813112568</v>
      </c>
      <c r="J105" s="2">
        <f t="shared" si="19"/>
        <v>0.12096314483822039</v>
      </c>
      <c r="K105" s="2">
        <f t="shared" si="15"/>
        <v>39401.829628365194</v>
      </c>
      <c r="L105" s="2">
        <f t="shared" si="16"/>
        <v>1.0207178326724426E-2</v>
      </c>
      <c r="P105" s="8">
        <f t="shared" si="17"/>
        <v>6.7677000000000001E-2</v>
      </c>
    </row>
    <row r="106" spans="1:16" x14ac:dyDescent="0.2">
      <c r="A106">
        <v>50</v>
      </c>
      <c r="B106">
        <v>5.0119999999999996</v>
      </c>
      <c r="C106">
        <v>53180</v>
      </c>
      <c r="D106">
        <v>77.53</v>
      </c>
      <c r="E106" s="12">
        <v>425400</v>
      </c>
      <c r="F106" s="13">
        <v>36.28</v>
      </c>
      <c r="G106" s="2">
        <f t="shared" si="12"/>
        <v>89250.183500226485</v>
      </c>
      <c r="H106" s="2">
        <f t="shared" si="14"/>
        <v>0.46004470605199815</v>
      </c>
      <c r="I106" s="2">
        <f t="shared" si="18"/>
        <v>35062.054708242293</v>
      </c>
      <c r="J106" s="2">
        <f t="shared" si="19"/>
        <v>0.11607033072487687</v>
      </c>
      <c r="K106" s="2">
        <f t="shared" si="15"/>
        <v>46921.829061501092</v>
      </c>
      <c r="L106" s="2">
        <f t="shared" si="16"/>
        <v>1.3848354646538202E-2</v>
      </c>
      <c r="P106" s="8">
        <f t="shared" si="17"/>
        <v>8.5204000000000002E-2</v>
      </c>
    </row>
    <row r="107" spans="1:16" x14ac:dyDescent="0.2">
      <c r="A107">
        <v>50</v>
      </c>
      <c r="B107">
        <v>6.31</v>
      </c>
      <c r="C107">
        <v>64760</v>
      </c>
      <c r="D107">
        <v>77.040000000000006</v>
      </c>
      <c r="E107" s="12">
        <v>501600</v>
      </c>
      <c r="F107" s="13">
        <v>49.37</v>
      </c>
      <c r="G107" s="2">
        <f t="shared" si="12"/>
        <v>107780.8971797244</v>
      </c>
      <c r="H107" s="2">
        <f t="shared" si="14"/>
        <v>0.44131150140825454</v>
      </c>
      <c r="I107" s="2">
        <f t="shared" si="18"/>
        <v>45328.606984954618</v>
      </c>
      <c r="J107" s="2">
        <f t="shared" si="19"/>
        <v>9.0031438956142532E-2</v>
      </c>
      <c r="K107" s="2">
        <f t="shared" si="15"/>
        <v>56664.04969967853</v>
      </c>
      <c r="L107" s="2">
        <f t="shared" si="16"/>
        <v>1.5628668761971151E-2</v>
      </c>
      <c r="P107" s="8">
        <f t="shared" si="17"/>
        <v>0.10727</v>
      </c>
    </row>
    <row r="108" spans="1:16" x14ac:dyDescent="0.2">
      <c r="A108">
        <v>50</v>
      </c>
      <c r="B108">
        <v>7.9429999999999996</v>
      </c>
      <c r="C108">
        <v>78820</v>
      </c>
      <c r="D108">
        <v>76.56</v>
      </c>
      <c r="E108" s="12">
        <v>596200</v>
      </c>
      <c r="F108" s="13">
        <v>63.58</v>
      </c>
      <c r="G108" s="2">
        <f t="shared" si="12"/>
        <v>129831.49669941376</v>
      </c>
      <c r="H108" s="2">
        <f t="shared" si="14"/>
        <v>0.41885458243072593</v>
      </c>
      <c r="I108" s="2">
        <f t="shared" si="18"/>
        <v>57143.381549513317</v>
      </c>
      <c r="J108" s="2">
        <f t="shared" si="19"/>
        <v>7.5632804664278269E-2</v>
      </c>
      <c r="K108" s="2">
        <f t="shared" si="15"/>
        <v>68256.792938843384</v>
      </c>
      <c r="L108" s="2">
        <f t="shared" si="16"/>
        <v>1.7960512493442993E-2</v>
      </c>
      <c r="P108" s="8">
        <f t="shared" si="17"/>
        <v>0.13503100000000001</v>
      </c>
    </row>
    <row r="109" spans="1:16" x14ac:dyDescent="0.2">
      <c r="A109">
        <v>50</v>
      </c>
      <c r="B109">
        <v>10</v>
      </c>
      <c r="C109">
        <v>95760</v>
      </c>
      <c r="D109">
        <v>76.09</v>
      </c>
      <c r="E109" s="12">
        <v>708500</v>
      </c>
      <c r="F109" s="13">
        <v>81.709999999999994</v>
      </c>
      <c r="G109" s="2">
        <f t="shared" si="12"/>
        <v>156313.2335825662</v>
      </c>
      <c r="H109" s="2">
        <f t="shared" si="14"/>
        <v>0.39985856642712231</v>
      </c>
      <c r="I109" s="2">
        <f t="shared" si="18"/>
        <v>71712.873389814951</v>
      </c>
      <c r="J109" s="2">
        <f t="shared" si="19"/>
        <v>6.3060600955695892E-2</v>
      </c>
      <c r="K109" s="2">
        <f t="shared" si="15"/>
        <v>82179.134412570289</v>
      </c>
      <c r="L109" s="2">
        <f t="shared" si="16"/>
        <v>2.0113452633061236E-2</v>
      </c>
      <c r="P109" s="8">
        <f t="shared" si="17"/>
        <v>0.17</v>
      </c>
    </row>
    <row r="110" spans="1:16" x14ac:dyDescent="0.2">
      <c r="A110">
        <v>50</v>
      </c>
      <c r="B110">
        <v>12.59</v>
      </c>
      <c r="C110" s="1">
        <v>116200</v>
      </c>
      <c r="D110">
        <v>75.63</v>
      </c>
      <c r="E110" s="12">
        <v>839500</v>
      </c>
      <c r="F110" s="13">
        <v>106.3</v>
      </c>
      <c r="G110" s="2">
        <f t="shared" si="12"/>
        <v>188121.94537442501</v>
      </c>
      <c r="H110" s="2">
        <f t="shared" si="14"/>
        <v>0.3830986270956786</v>
      </c>
      <c r="I110" s="2">
        <f t="shared" si="18"/>
        <v>89989.364734102739</v>
      </c>
      <c r="J110" s="2">
        <f t="shared" si="19"/>
        <v>5.0879500374887587E-2</v>
      </c>
      <c r="K110" s="2">
        <f t="shared" si="15"/>
        <v>98902.046106755981</v>
      </c>
      <c r="L110" s="2">
        <f t="shared" si="16"/>
        <v>2.2160380560313241E-2</v>
      </c>
      <c r="P110" s="8">
        <f t="shared" si="17"/>
        <v>0.21403000000000003</v>
      </c>
    </row>
    <row r="111" spans="1:16" x14ac:dyDescent="0.2">
      <c r="A111">
        <v>50</v>
      </c>
      <c r="B111">
        <v>15.85</v>
      </c>
      <c r="C111" s="1">
        <v>140700</v>
      </c>
      <c r="D111">
        <v>75.16</v>
      </c>
      <c r="E111" s="12">
        <v>993000</v>
      </c>
      <c r="F111" s="13">
        <v>139.1</v>
      </c>
      <c r="G111" s="2">
        <f t="shared" si="12"/>
        <v>226297.05149375502</v>
      </c>
      <c r="H111" s="2">
        <f t="shared" si="14"/>
        <v>0.37010880334971241</v>
      </c>
      <c r="I111" s="2">
        <f t="shared" si="18"/>
        <v>112699.75894241924</v>
      </c>
      <c r="J111" s="2">
        <f t="shared" si="19"/>
        <v>3.9603662027088198E-2</v>
      </c>
      <c r="K111" s="2">
        <f t="shared" si="15"/>
        <v>118971.98583669846</v>
      </c>
      <c r="L111" s="2">
        <f t="shared" si="16"/>
        <v>2.3847995249694897E-2</v>
      </c>
      <c r="P111" s="8">
        <f t="shared" si="17"/>
        <v>0.26945000000000002</v>
      </c>
    </row>
    <row r="112" spans="1:16" x14ac:dyDescent="0.2">
      <c r="A112">
        <v>50</v>
      </c>
      <c r="B112">
        <v>19.95</v>
      </c>
      <c r="C112" s="1">
        <v>170400</v>
      </c>
      <c r="D112">
        <v>74.7</v>
      </c>
      <c r="E112" s="12">
        <v>1173000</v>
      </c>
      <c r="F112" s="13">
        <v>187.5</v>
      </c>
      <c r="G112" s="2">
        <f t="shared" si="12"/>
        <v>273263.66499833897</v>
      </c>
      <c r="H112" s="2">
        <f t="shared" si="14"/>
        <v>0.36440540267344251</v>
      </c>
      <c r="I112" s="2">
        <f t="shared" si="18"/>
        <v>142188.28705282978</v>
      </c>
      <c r="J112" s="2">
        <f t="shared" si="19"/>
        <v>2.7410675082846076E-2</v>
      </c>
      <c r="K112" s="2">
        <f t="shared" si="15"/>
        <v>143663.91725949585</v>
      </c>
      <c r="L112" s="2">
        <f t="shared" si="16"/>
        <v>2.4618204346135434E-2</v>
      </c>
      <c r="P112" s="8">
        <f t="shared" si="17"/>
        <v>0.33915000000000001</v>
      </c>
    </row>
    <row r="113" spans="1:16" x14ac:dyDescent="0.2">
      <c r="A113">
        <v>50</v>
      </c>
      <c r="B113">
        <v>25.12</v>
      </c>
      <c r="C113" s="1">
        <v>206000</v>
      </c>
      <c r="D113">
        <v>74.400000000000006</v>
      </c>
      <c r="E113" s="12">
        <v>1380000</v>
      </c>
      <c r="F113" s="13">
        <v>260.89999999999998</v>
      </c>
      <c r="G113" s="2">
        <f t="shared" si="12"/>
        <v>330606.6501737847</v>
      </c>
      <c r="H113" s="2">
        <f t="shared" si="14"/>
        <v>0.36588786095607401</v>
      </c>
      <c r="I113" s="2">
        <f t="shared" si="18"/>
        <v>180342.89122219558</v>
      </c>
      <c r="J113" s="2">
        <f t="shared" si="19"/>
        <v>1.5512471270527109E-2</v>
      </c>
      <c r="K113" s="2">
        <f t="shared" si="15"/>
        <v>173811.05693760785</v>
      </c>
      <c r="L113" s="2">
        <f t="shared" si="16"/>
        <v>2.4416251660710805E-2</v>
      </c>
      <c r="P113" s="8">
        <f t="shared" si="17"/>
        <v>0.42704000000000003</v>
      </c>
    </row>
    <row r="114" spans="1:16" x14ac:dyDescent="0.2">
      <c r="A114">
        <v>50</v>
      </c>
      <c r="B114">
        <v>31.62</v>
      </c>
      <c r="C114" s="1">
        <v>248800</v>
      </c>
      <c r="D114">
        <v>73.819999999999993</v>
      </c>
      <c r="E114" s="12">
        <v>1625000</v>
      </c>
      <c r="F114" s="13">
        <v>363.2</v>
      </c>
      <c r="G114" s="2">
        <f t="shared" si="12"/>
        <v>400315.22807345691</v>
      </c>
      <c r="H114" s="2">
        <f t="shared" si="14"/>
        <v>0.37086155569485402</v>
      </c>
      <c r="I114" s="2">
        <f t="shared" si="18"/>
        <v>228039.42173158185</v>
      </c>
      <c r="J114" s="2">
        <f t="shared" si="19"/>
        <v>6.9627073302190685E-3</v>
      </c>
      <c r="K114" s="2">
        <f t="shared" si="15"/>
        <v>210459.20541251215</v>
      </c>
      <c r="L114" s="2">
        <f t="shared" si="16"/>
        <v>2.3747695200627604E-2</v>
      </c>
      <c r="P114" s="8">
        <f t="shared" si="17"/>
        <v>0.53754000000000002</v>
      </c>
    </row>
    <row r="115" spans="1:16" x14ac:dyDescent="0.2">
      <c r="A115">
        <v>50</v>
      </c>
      <c r="B115">
        <v>39.81</v>
      </c>
      <c r="C115" s="1">
        <v>300300</v>
      </c>
      <c r="D115">
        <v>73.319999999999993</v>
      </c>
      <c r="E115" s="12">
        <v>1898000</v>
      </c>
      <c r="F115" s="13">
        <v>552.4</v>
      </c>
      <c r="G115" s="2">
        <f t="shared" si="12"/>
        <v>488602.61283298879</v>
      </c>
      <c r="H115" s="2">
        <f t="shared" si="14"/>
        <v>0.39318960537442882</v>
      </c>
      <c r="I115" s="2">
        <f t="shared" si="18"/>
        <v>294255.95602693869</v>
      </c>
      <c r="J115" s="2">
        <f t="shared" si="19"/>
        <v>4.0508351176294901E-4</v>
      </c>
      <c r="K115" s="2">
        <f t="shared" si="15"/>
        <v>256874.85873117694</v>
      </c>
      <c r="L115" s="2">
        <f t="shared" si="16"/>
        <v>2.0910856201377042E-2</v>
      </c>
      <c r="P115" s="8">
        <f t="shared" si="17"/>
        <v>0.67677000000000009</v>
      </c>
    </row>
    <row r="116" spans="1:16" x14ac:dyDescent="0.2">
      <c r="A116">
        <v>50</v>
      </c>
      <c r="B116">
        <v>50</v>
      </c>
      <c r="C116" s="1">
        <v>360400</v>
      </c>
      <c r="D116">
        <v>72.599999999999994</v>
      </c>
      <c r="E116" s="12">
        <v>2146000</v>
      </c>
      <c r="F116" s="13">
        <v>870.4</v>
      </c>
      <c r="G116" s="2">
        <f t="shared" si="12"/>
        <v>583863.39074770513</v>
      </c>
      <c r="H116" s="2">
        <f t="shared" si="14"/>
        <v>0.3844529555616274</v>
      </c>
      <c r="I116" s="2">
        <f t="shared" si="18"/>
        <v>372913.45724247571</v>
      </c>
      <c r="J116" s="2">
        <f t="shared" si="19"/>
        <v>1.2055495447719615E-3</v>
      </c>
      <c r="K116" s="2">
        <f t="shared" si="15"/>
        <v>306956.65982426482</v>
      </c>
      <c r="L116" s="2">
        <f t="shared" si="16"/>
        <v>2.1989614828167175E-2</v>
      </c>
      <c r="P116" s="8">
        <f t="shared" si="17"/>
        <v>0.85000000000000009</v>
      </c>
    </row>
    <row r="117" spans="1:16" x14ac:dyDescent="0.2">
      <c r="A117">
        <v>60</v>
      </c>
      <c r="B117">
        <v>0.01</v>
      </c>
      <c r="C117">
        <v>30.92</v>
      </c>
      <c r="D117">
        <v>89.48</v>
      </c>
      <c r="E117" s="13">
        <v>314.10000000000002</v>
      </c>
      <c r="F117" s="13">
        <v>0.2082</v>
      </c>
      <c r="G117" s="2">
        <f t="shared" si="12"/>
        <v>92.747753946766323</v>
      </c>
      <c r="H117" s="2">
        <f t="shared" si="14"/>
        <v>3.9984159326387068</v>
      </c>
      <c r="K117" s="2">
        <f t="shared" si="15"/>
        <v>48.76061970805123</v>
      </c>
      <c r="L117" s="2">
        <f t="shared" si="16"/>
        <v>0.33292077828785915</v>
      </c>
      <c r="P117" s="8">
        <f>B117*$S$5</f>
        <v>3.5000000000000004E-5</v>
      </c>
    </row>
    <row r="118" spans="1:16" x14ac:dyDescent="0.2">
      <c r="A118">
        <v>60</v>
      </c>
      <c r="B118">
        <v>1.259E-2</v>
      </c>
      <c r="C118">
        <v>38.68</v>
      </c>
      <c r="D118">
        <v>89.52</v>
      </c>
      <c r="E118" s="13">
        <v>394.1</v>
      </c>
      <c r="F118" s="13">
        <v>0.15409999999999999</v>
      </c>
      <c r="G118" s="2">
        <f t="shared" si="12"/>
        <v>106.5710232003829</v>
      </c>
      <c r="H118" s="2">
        <f t="shared" si="14"/>
        <v>3.08071680288917</v>
      </c>
      <c r="K118" s="2">
        <f t="shared" si="15"/>
        <v>56.027978177825752</v>
      </c>
      <c r="L118" s="2">
        <f t="shared" si="16"/>
        <v>0.20115220774327264</v>
      </c>
      <c r="P118" s="8">
        <f t="shared" ref="P118:P154" si="20">B118*$S$5</f>
        <v>4.4065000000000006E-5</v>
      </c>
    </row>
    <row r="119" spans="1:16" x14ac:dyDescent="0.2">
      <c r="A119">
        <v>60</v>
      </c>
      <c r="B119">
        <v>1.585E-2</v>
      </c>
      <c r="C119">
        <v>48.81</v>
      </c>
      <c r="D119">
        <v>89.58</v>
      </c>
      <c r="E119" s="13">
        <v>494.7</v>
      </c>
      <c r="F119" s="13">
        <v>0.1449</v>
      </c>
      <c r="G119" s="2">
        <f t="shared" si="12"/>
        <v>127.48614519866227</v>
      </c>
      <c r="H119" s="2">
        <f t="shared" si="14"/>
        <v>2.5981757860522294</v>
      </c>
      <c r="K119" s="2">
        <f t="shared" si="15"/>
        <v>67.023762620120095</v>
      </c>
      <c r="L119" s="2">
        <f t="shared" si="16"/>
        <v>0.13924567953603231</v>
      </c>
      <c r="P119" s="8">
        <f t="shared" si="20"/>
        <v>5.5475E-5</v>
      </c>
    </row>
    <row r="120" spans="1:16" x14ac:dyDescent="0.2">
      <c r="A120">
        <v>60</v>
      </c>
      <c r="B120">
        <v>1.9949999999999999E-2</v>
      </c>
      <c r="C120">
        <v>61.29</v>
      </c>
      <c r="D120">
        <v>89.51</v>
      </c>
      <c r="E120" s="13">
        <v>620.4</v>
      </c>
      <c r="F120" s="13">
        <v>0.24299999999999999</v>
      </c>
      <c r="G120" s="2">
        <f t="shared" si="12"/>
        <v>167.81374776472782</v>
      </c>
      <c r="H120" s="2">
        <f t="shared" si="14"/>
        <v>3.0207419892135685</v>
      </c>
      <c r="K120" s="2">
        <f t="shared" si="15"/>
        <v>88.22534226796779</v>
      </c>
      <c r="L120" s="2">
        <f t="shared" si="16"/>
        <v>0.19313712144688733</v>
      </c>
      <c r="P120" s="8">
        <f t="shared" si="20"/>
        <v>6.9825000000000003E-5</v>
      </c>
    </row>
    <row r="121" spans="1:16" x14ac:dyDescent="0.2">
      <c r="A121">
        <v>60</v>
      </c>
      <c r="B121">
        <v>2.512E-2</v>
      </c>
      <c r="C121">
        <v>76.88</v>
      </c>
      <c r="D121">
        <v>89.18</v>
      </c>
      <c r="E121" s="13">
        <v>776.9</v>
      </c>
      <c r="F121" s="13">
        <v>0.32150000000000001</v>
      </c>
      <c r="G121" s="2">
        <f t="shared" si="12"/>
        <v>212.08067521405491</v>
      </c>
      <c r="H121" s="2">
        <f t="shared" si="14"/>
        <v>3.0926514154686862</v>
      </c>
      <c r="K121" s="2">
        <f t="shared" si="15"/>
        <v>111.49795775620306</v>
      </c>
      <c r="L121" s="2">
        <f t="shared" si="16"/>
        <v>0.20275713126891884</v>
      </c>
      <c r="P121" s="8">
        <f t="shared" si="20"/>
        <v>8.7919999999999998E-5</v>
      </c>
    </row>
    <row r="122" spans="1:16" x14ac:dyDescent="0.2">
      <c r="A122">
        <v>60</v>
      </c>
      <c r="B122">
        <v>3.1620000000000002E-2</v>
      </c>
      <c r="C122">
        <v>96.31</v>
      </c>
      <c r="D122">
        <v>89.11</v>
      </c>
      <c r="E122" s="13">
        <v>971</v>
      </c>
      <c r="F122" s="13">
        <v>0.29409999999999997</v>
      </c>
      <c r="G122" s="2">
        <f t="shared" si="12"/>
        <v>251.63160961607869</v>
      </c>
      <c r="H122" s="2">
        <f t="shared" si="14"/>
        <v>2.6008840980093542</v>
      </c>
      <c r="K122" s="2">
        <f t="shared" si="15"/>
        <v>132.29121677767819</v>
      </c>
      <c r="L122" s="2">
        <f t="shared" si="16"/>
        <v>0.13957541438161394</v>
      </c>
      <c r="P122" s="8">
        <f t="shared" si="20"/>
        <v>1.1067000000000001E-4</v>
      </c>
    </row>
    <row r="123" spans="1:16" x14ac:dyDescent="0.2">
      <c r="A123">
        <v>60</v>
      </c>
      <c r="B123">
        <v>3.9809999999999998E-2</v>
      </c>
      <c r="C123">
        <v>120.4</v>
      </c>
      <c r="D123">
        <v>88.93</v>
      </c>
      <c r="E123" s="13">
        <v>1206</v>
      </c>
      <c r="F123" s="13">
        <v>2.8479999999999998E-2</v>
      </c>
      <c r="G123" s="2">
        <f t="shared" si="12"/>
        <v>204.273840482987</v>
      </c>
      <c r="H123" s="2">
        <f t="shared" si="14"/>
        <v>0.48528859486688519</v>
      </c>
      <c r="K123" s="2">
        <f t="shared" si="15"/>
        <v>107.39364165962462</v>
      </c>
      <c r="L123" s="2">
        <f t="shared" si="16"/>
        <v>1.1669666813711515E-2</v>
      </c>
      <c r="P123" s="8">
        <f t="shared" si="20"/>
        <v>1.3933500000000001E-4</v>
      </c>
    </row>
    <row r="124" spans="1:16" x14ac:dyDescent="0.2">
      <c r="A124">
        <v>60</v>
      </c>
      <c r="B124">
        <v>5.0119999999999998E-2</v>
      </c>
      <c r="C124">
        <v>151</v>
      </c>
      <c r="D124">
        <v>88.88</v>
      </c>
      <c r="E124" s="13">
        <v>1495</v>
      </c>
      <c r="F124" s="13">
        <v>0.54390000000000005</v>
      </c>
      <c r="G124" s="2">
        <f t="shared" si="12"/>
        <v>399.44240726014755</v>
      </c>
      <c r="H124" s="2">
        <f t="shared" si="14"/>
        <v>2.7070580117195302</v>
      </c>
      <c r="K124" s="2">
        <f t="shared" si="15"/>
        <v>210.00033409822157</v>
      </c>
      <c r="L124" s="2">
        <f t="shared" si="16"/>
        <v>0.15267047163290062</v>
      </c>
      <c r="P124" s="8">
        <f t="shared" si="20"/>
        <v>1.7542E-4</v>
      </c>
    </row>
    <row r="125" spans="1:16" x14ac:dyDescent="0.2">
      <c r="A125">
        <v>60</v>
      </c>
      <c r="B125">
        <v>6.3100000000000003E-2</v>
      </c>
      <c r="C125">
        <v>189.3</v>
      </c>
      <c r="D125">
        <v>89.22</v>
      </c>
      <c r="E125" s="13">
        <v>1861</v>
      </c>
      <c r="F125" s="13">
        <v>0.51400000000000001</v>
      </c>
      <c r="G125" s="2">
        <f t="shared" si="12"/>
        <v>474.91493871736117</v>
      </c>
      <c r="H125" s="2">
        <f t="shared" si="14"/>
        <v>2.276463072825146</v>
      </c>
      <c r="K125" s="2">
        <f t="shared" si="15"/>
        <v>249.67878719479313</v>
      </c>
      <c r="L125" s="2">
        <f t="shared" si="16"/>
        <v>0.10173433312750127</v>
      </c>
      <c r="P125" s="8">
        <f t="shared" si="20"/>
        <v>2.2085000000000003E-4</v>
      </c>
    </row>
    <row r="126" spans="1:16" x14ac:dyDescent="0.2">
      <c r="A126">
        <v>60</v>
      </c>
      <c r="B126">
        <v>7.9430000000000001E-2</v>
      </c>
      <c r="C126">
        <v>239</v>
      </c>
      <c r="D126">
        <v>89.15</v>
      </c>
      <c r="E126" s="13">
        <v>2338</v>
      </c>
      <c r="F126" s="13">
        <v>4.0529999999999997E-2</v>
      </c>
      <c r="G126" s="2">
        <f t="shared" si="12"/>
        <v>376.12585644492833</v>
      </c>
      <c r="H126" s="2">
        <f t="shared" si="14"/>
        <v>0.32918717294436534</v>
      </c>
      <c r="K126" s="2">
        <f t="shared" si="15"/>
        <v>197.74203760236347</v>
      </c>
      <c r="L126" s="2">
        <f t="shared" si="16"/>
        <v>2.9800239162563507E-2</v>
      </c>
      <c r="P126" s="8">
        <f t="shared" si="20"/>
        <v>2.7800500000000001E-4</v>
      </c>
    </row>
    <row r="127" spans="1:16" x14ac:dyDescent="0.2">
      <c r="A127">
        <v>60</v>
      </c>
      <c r="B127">
        <v>0.1</v>
      </c>
      <c r="C127">
        <v>299.3</v>
      </c>
      <c r="D127">
        <v>88.6</v>
      </c>
      <c r="E127" s="13">
        <v>2897</v>
      </c>
      <c r="F127" s="13">
        <v>0.6169</v>
      </c>
      <c r="G127" s="2">
        <f t="shared" si="12"/>
        <v>707.93416896304223</v>
      </c>
      <c r="H127" s="2">
        <f t="shared" si="14"/>
        <v>1.8640429857451786</v>
      </c>
      <c r="K127" s="2">
        <f t="shared" si="15"/>
        <v>372.18484892857879</v>
      </c>
      <c r="L127" s="2">
        <f t="shared" si="16"/>
        <v>5.930087235894501E-2</v>
      </c>
      <c r="P127" s="8">
        <f t="shared" si="20"/>
        <v>3.5000000000000005E-4</v>
      </c>
    </row>
    <row r="128" spans="1:16" x14ac:dyDescent="0.2">
      <c r="A128">
        <v>60</v>
      </c>
      <c r="B128">
        <v>0.12590000000000001</v>
      </c>
      <c r="C128">
        <v>371.6</v>
      </c>
      <c r="D128">
        <v>88.45</v>
      </c>
      <c r="E128" s="13">
        <v>3524</v>
      </c>
      <c r="F128" s="13">
        <v>0.72529999999999994</v>
      </c>
      <c r="G128" s="2">
        <f t="shared" si="12"/>
        <v>856.28078005908333</v>
      </c>
      <c r="H128" s="2">
        <f t="shared" si="14"/>
        <v>1.7012188482259347</v>
      </c>
      <c r="K128" s="2">
        <f t="shared" si="15"/>
        <v>450.17566143692238</v>
      </c>
      <c r="L128" s="2">
        <f t="shared" si="16"/>
        <v>4.4712060103820721E-2</v>
      </c>
      <c r="P128" s="8">
        <f t="shared" si="20"/>
        <v>4.4065000000000006E-4</v>
      </c>
    </row>
    <row r="129" spans="1:16" x14ac:dyDescent="0.2">
      <c r="A129">
        <v>60</v>
      </c>
      <c r="B129">
        <v>0.1585</v>
      </c>
      <c r="C129">
        <v>469.8</v>
      </c>
      <c r="D129">
        <v>87.96</v>
      </c>
      <c r="E129" s="13">
        <v>4430</v>
      </c>
      <c r="F129" s="13">
        <v>0.63490000000000002</v>
      </c>
      <c r="G129" s="2">
        <f t="shared" si="12"/>
        <v>1013.4149957520796</v>
      </c>
      <c r="H129" s="2">
        <f t="shared" si="14"/>
        <v>1.338926791698964</v>
      </c>
      <c r="K129" s="2">
        <f t="shared" si="15"/>
        <v>532.78641381079399</v>
      </c>
      <c r="L129" s="2">
        <f t="shared" si="16"/>
        <v>1.7974951999648856E-2</v>
      </c>
      <c r="P129" s="8">
        <f t="shared" si="20"/>
        <v>5.5475000000000001E-4</v>
      </c>
    </row>
    <row r="130" spans="1:16" x14ac:dyDescent="0.2">
      <c r="A130">
        <v>60</v>
      </c>
      <c r="B130">
        <v>0.19950000000000001</v>
      </c>
      <c r="C130">
        <v>585.70000000000005</v>
      </c>
      <c r="D130">
        <v>87.58</v>
      </c>
      <c r="E130" s="13">
        <v>5434</v>
      </c>
      <c r="F130" s="13">
        <v>1.0640000000000001</v>
      </c>
      <c r="G130" s="2">
        <f t="shared" si="12"/>
        <v>1309.45315503903</v>
      </c>
      <c r="H130" s="2">
        <f t="shared" si="14"/>
        <v>1.5269699549144486</v>
      </c>
      <c r="I130" s="2">
        <f t="shared" ref="I130:I154" si="21">10^(10^(($N$2/($N$2+$O$2))*LOG(LOG(E130))+($O$2/($N$2+$O$2))*LOG(LOG(F130))))</f>
        <v>43.83446342871796</v>
      </c>
      <c r="J130" s="2">
        <f t="shared" ref="J130:J154" si="22">(I130-C130)^2/C130^2</f>
        <v>0.85591889181395497</v>
      </c>
      <c r="K130" s="2">
        <f t="shared" si="15"/>
        <v>688.42365018363</v>
      </c>
      <c r="L130" s="2">
        <f t="shared" si="16"/>
        <v>3.076029090876457E-2</v>
      </c>
      <c r="P130" s="8">
        <f t="shared" si="20"/>
        <v>6.9825000000000009E-4</v>
      </c>
    </row>
    <row r="131" spans="1:16" x14ac:dyDescent="0.2">
      <c r="A131">
        <v>60</v>
      </c>
      <c r="B131">
        <v>0.25119999999999998</v>
      </c>
      <c r="C131">
        <v>738.2</v>
      </c>
      <c r="D131">
        <v>87.2</v>
      </c>
      <c r="E131" s="13">
        <v>6840</v>
      </c>
      <c r="F131" s="13">
        <v>1.2509999999999999</v>
      </c>
      <c r="G131" s="2">
        <f t="shared" ref="G131:G154" si="23">10^(($N$2/($N$2+$O$2))*LOG(E131)+($O$2/($N$2+$O$2))*LOG(F131))</f>
        <v>1629.632346548063</v>
      </c>
      <c r="H131" s="2">
        <f t="shared" si="14"/>
        <v>1.4582389560938678</v>
      </c>
      <c r="I131" s="2">
        <f t="shared" si="21"/>
        <v>119.87369785955798</v>
      </c>
      <c r="J131" s="2">
        <f t="shared" si="22"/>
        <v>0.70159641269120787</v>
      </c>
      <c r="K131" s="2">
        <f t="shared" si="15"/>
        <v>856.75264071168067</v>
      </c>
      <c r="L131" s="2">
        <f t="shared" si="16"/>
        <v>2.5791368262841251E-2</v>
      </c>
      <c r="P131" s="8">
        <f t="shared" si="20"/>
        <v>8.791999999999999E-4</v>
      </c>
    </row>
    <row r="132" spans="1:16" x14ac:dyDescent="0.2">
      <c r="A132">
        <v>60</v>
      </c>
      <c r="B132">
        <v>0.31619999999999998</v>
      </c>
      <c r="C132">
        <v>920.4</v>
      </c>
      <c r="D132">
        <v>87.06</v>
      </c>
      <c r="E132" s="13">
        <v>8371</v>
      </c>
      <c r="F132" s="13">
        <v>1.204</v>
      </c>
      <c r="G132" s="2">
        <f t="shared" si="23"/>
        <v>1916.1030672867123</v>
      </c>
      <c r="H132" s="2">
        <f t="shared" ref="H132:H154" si="24">(G132-C132)^2/C132^2</f>
        <v>1.1703249666549085</v>
      </c>
      <c r="I132" s="2">
        <f t="shared" si="21"/>
        <v>113.00261776944966</v>
      </c>
      <c r="J132" s="2">
        <f t="shared" si="22"/>
        <v>0.76952273272427119</v>
      </c>
      <c r="K132" s="2">
        <f t="shared" ref="K132:K154" si="25">10^(($N$2/($N$2+$O$2))*LOG(E132)+($O$2/($N$2+$O$2))*LOG(F132)+($N$2/(($N$2+$O$2)^2)*$O$2*(-$M$2)))</f>
        <v>1007.3599522315479</v>
      </c>
      <c r="L132" s="2">
        <f t="shared" ref="L132:L154" si="26">(K132-C132)^2/C132^2</f>
        <v>8.9265854170516145E-3</v>
      </c>
      <c r="P132" s="8">
        <f t="shared" si="20"/>
        <v>1.1067E-3</v>
      </c>
    </row>
    <row r="133" spans="1:16" x14ac:dyDescent="0.2">
      <c r="A133">
        <v>60</v>
      </c>
      <c r="B133">
        <v>0.39810000000000001</v>
      </c>
      <c r="C133">
        <v>1158</v>
      </c>
      <c r="D133">
        <v>86.7</v>
      </c>
      <c r="E133" s="13">
        <v>10480</v>
      </c>
      <c r="F133" s="13">
        <v>1.893</v>
      </c>
      <c r="G133" s="2">
        <f t="shared" si="23"/>
        <v>2491.6832795182304</v>
      </c>
      <c r="H133" s="2">
        <f t="shared" si="24"/>
        <v>1.3264420894718294</v>
      </c>
      <c r="I133" s="2">
        <f t="shared" si="21"/>
        <v>375.30579791243264</v>
      </c>
      <c r="J133" s="2">
        <f t="shared" si="22"/>
        <v>0.45684314715495261</v>
      </c>
      <c r="K133" s="2">
        <f t="shared" si="25"/>
        <v>1309.9618659793373</v>
      </c>
      <c r="L133" s="2">
        <f t="shared" si="26"/>
        <v>1.7220752169276779E-2</v>
      </c>
      <c r="P133" s="8">
        <f t="shared" si="20"/>
        <v>1.39335E-3</v>
      </c>
    </row>
    <row r="134" spans="1:16" x14ac:dyDescent="0.2">
      <c r="A134">
        <v>60</v>
      </c>
      <c r="B134">
        <v>0.50119999999999998</v>
      </c>
      <c r="C134">
        <v>1443</v>
      </c>
      <c r="D134">
        <v>86.33</v>
      </c>
      <c r="E134" s="13">
        <v>12900</v>
      </c>
      <c r="F134" s="13">
        <v>1.8220000000000001</v>
      </c>
      <c r="G134" s="2">
        <f t="shared" si="23"/>
        <v>2943.8532312716384</v>
      </c>
      <c r="H134" s="2">
        <f t="shared" si="24"/>
        <v>1.0817920536009469</v>
      </c>
      <c r="I134" s="2">
        <f t="shared" si="21"/>
        <v>394.07827594864654</v>
      </c>
      <c r="J134" s="2">
        <f t="shared" si="22"/>
        <v>0.52838867166552317</v>
      </c>
      <c r="K134" s="2">
        <f t="shared" si="25"/>
        <v>1547.6828470557155</v>
      </c>
      <c r="L134" s="2">
        <f t="shared" si="26"/>
        <v>5.2628184562414559E-3</v>
      </c>
      <c r="P134" s="8">
        <f t="shared" si="20"/>
        <v>1.7542E-3</v>
      </c>
    </row>
    <row r="135" spans="1:16" x14ac:dyDescent="0.2">
      <c r="A135">
        <v>60</v>
      </c>
      <c r="B135">
        <v>0.63100000000000001</v>
      </c>
      <c r="C135">
        <v>1781</v>
      </c>
      <c r="D135">
        <v>86.15</v>
      </c>
      <c r="E135" s="13">
        <v>15430</v>
      </c>
      <c r="F135" s="13">
        <v>2.3530000000000002</v>
      </c>
      <c r="G135" s="2">
        <f t="shared" si="23"/>
        <v>3566.4975190380756</v>
      </c>
      <c r="H135" s="2">
        <f t="shared" si="24"/>
        <v>1.0050569318131979</v>
      </c>
      <c r="I135" s="2">
        <f t="shared" si="21"/>
        <v>626.87662490162074</v>
      </c>
      <c r="J135" s="2">
        <f t="shared" si="22"/>
        <v>0.41992974218424323</v>
      </c>
      <c r="K135" s="2">
        <f t="shared" si="25"/>
        <v>1875.0279312999708</v>
      </c>
      <c r="L135" s="2">
        <f t="shared" si="26"/>
        <v>2.7873141771137858E-3</v>
      </c>
      <c r="P135" s="8">
        <f t="shared" si="20"/>
        <v>2.2085E-3</v>
      </c>
    </row>
    <row r="136" spans="1:16" x14ac:dyDescent="0.2">
      <c r="A136">
        <v>60</v>
      </c>
      <c r="B136">
        <v>0.79430000000000001</v>
      </c>
      <c r="C136">
        <v>2233</v>
      </c>
      <c r="D136">
        <v>85.54</v>
      </c>
      <c r="E136" s="13">
        <v>19200</v>
      </c>
      <c r="F136" s="13">
        <v>2.052</v>
      </c>
      <c r="G136" s="2">
        <f t="shared" si="23"/>
        <v>4182.6088302206417</v>
      </c>
      <c r="H136" s="2">
        <f t="shared" si="24"/>
        <v>0.7622852568060734</v>
      </c>
      <c r="I136" s="2">
        <f t="shared" si="21"/>
        <v>586.56553651721856</v>
      </c>
      <c r="J136" s="2">
        <f t="shared" si="22"/>
        <v>0.54364005827657291</v>
      </c>
      <c r="K136" s="2">
        <f t="shared" si="25"/>
        <v>2198.9384096027093</v>
      </c>
      <c r="L136" s="2">
        <f t="shared" si="26"/>
        <v>2.326764333942152E-4</v>
      </c>
      <c r="P136" s="8">
        <f t="shared" si="20"/>
        <v>2.7800500000000001E-3</v>
      </c>
    </row>
    <row r="137" spans="1:16" x14ac:dyDescent="0.2">
      <c r="A137">
        <v>60</v>
      </c>
      <c r="B137">
        <v>1</v>
      </c>
      <c r="C137">
        <v>2779</v>
      </c>
      <c r="D137">
        <v>85.32</v>
      </c>
      <c r="E137" s="13">
        <v>23380</v>
      </c>
      <c r="F137" s="13">
        <v>4.0679999999999996</v>
      </c>
      <c r="G137" s="2">
        <f t="shared" si="23"/>
        <v>5524.1726885934922</v>
      </c>
      <c r="H137" s="2">
        <f t="shared" si="24"/>
        <v>0.97580321674363391</v>
      </c>
      <c r="I137" s="2">
        <f t="shared" si="21"/>
        <v>1400.2469857962242</v>
      </c>
      <c r="J137" s="2">
        <f t="shared" si="22"/>
        <v>0.24614774202602349</v>
      </c>
      <c r="K137" s="2">
        <f t="shared" si="25"/>
        <v>2904.2437386107918</v>
      </c>
      <c r="L137" s="2">
        <f t="shared" si="26"/>
        <v>2.0311170541007289E-3</v>
      </c>
      <c r="P137" s="8">
        <f t="shared" si="20"/>
        <v>3.5000000000000001E-3</v>
      </c>
    </row>
    <row r="138" spans="1:16" x14ac:dyDescent="0.2">
      <c r="A138">
        <v>60</v>
      </c>
      <c r="B138">
        <v>1.2589999999999999</v>
      </c>
      <c r="C138">
        <v>3450</v>
      </c>
      <c r="D138">
        <v>84.96</v>
      </c>
      <c r="E138" s="13">
        <v>28760</v>
      </c>
      <c r="F138" s="13">
        <v>4.6269999999999998</v>
      </c>
      <c r="G138" s="2">
        <f t="shared" si="23"/>
        <v>6707.1906519807799</v>
      </c>
      <c r="H138" s="2">
        <f t="shared" si="24"/>
        <v>0.8913497957026657</v>
      </c>
      <c r="I138" s="2">
        <f t="shared" si="21"/>
        <v>1767.0922049097539</v>
      </c>
      <c r="J138" s="2">
        <f t="shared" si="22"/>
        <v>0.23794821649027628</v>
      </c>
      <c r="K138" s="2">
        <f t="shared" si="25"/>
        <v>3526.1961478694502</v>
      </c>
      <c r="L138" s="2">
        <f t="shared" si="26"/>
        <v>4.8778432683412075E-4</v>
      </c>
      <c r="P138" s="8">
        <f t="shared" si="20"/>
        <v>4.4064999999999998E-3</v>
      </c>
    </row>
    <row r="139" spans="1:16" x14ac:dyDescent="0.2">
      <c r="A139">
        <v>60</v>
      </c>
      <c r="B139">
        <v>1.585</v>
      </c>
      <c r="C139">
        <v>4300</v>
      </c>
      <c r="D139">
        <v>84.33</v>
      </c>
      <c r="E139" s="13">
        <v>35480</v>
      </c>
      <c r="F139" s="13">
        <v>6.7889999999999997</v>
      </c>
      <c r="G139" s="2">
        <f t="shared" si="23"/>
        <v>8517.0130119853111</v>
      </c>
      <c r="H139" s="2">
        <f t="shared" si="24"/>
        <v>0.96177386388606945</v>
      </c>
      <c r="I139" s="2">
        <f t="shared" si="21"/>
        <v>2677.7585026495344</v>
      </c>
      <c r="J139" s="2">
        <f t="shared" si="22"/>
        <v>0.14232923070448247</v>
      </c>
      <c r="K139" s="2">
        <f t="shared" si="25"/>
        <v>4477.680750784576</v>
      </c>
      <c r="L139" s="2">
        <f t="shared" si="26"/>
        <v>1.7074337046712072E-3</v>
      </c>
      <c r="P139" s="8">
        <f t="shared" si="20"/>
        <v>5.5475000000000003E-3</v>
      </c>
    </row>
    <row r="140" spans="1:16" x14ac:dyDescent="0.2">
      <c r="A140">
        <v>60</v>
      </c>
      <c r="B140">
        <v>1.9950000000000001</v>
      </c>
      <c r="C140">
        <v>5312</v>
      </c>
      <c r="D140">
        <v>83.81</v>
      </c>
      <c r="E140" s="13">
        <v>42340</v>
      </c>
      <c r="F140" s="13">
        <v>8.8789999999999996</v>
      </c>
      <c r="G140" s="2">
        <f t="shared" si="23"/>
        <v>10320.158976148048</v>
      </c>
      <c r="H140" s="2">
        <f t="shared" si="24"/>
        <v>0.88887374837164923</v>
      </c>
      <c r="I140" s="2">
        <f t="shared" si="21"/>
        <v>3570.3110265022324</v>
      </c>
      <c r="J140" s="2">
        <f t="shared" si="22"/>
        <v>0.10750411096110631</v>
      </c>
      <c r="K140" s="2">
        <f t="shared" si="25"/>
        <v>5425.655347421286</v>
      </c>
      <c r="L140" s="2">
        <f t="shared" si="26"/>
        <v>4.5778716797205394E-4</v>
      </c>
      <c r="P140" s="8">
        <f t="shared" si="20"/>
        <v>6.9825000000000009E-3</v>
      </c>
    </row>
    <row r="141" spans="1:16" x14ac:dyDescent="0.2">
      <c r="A141">
        <v>60</v>
      </c>
      <c r="B141">
        <v>2.512</v>
      </c>
      <c r="C141">
        <v>6575</v>
      </c>
      <c r="D141">
        <v>83.35</v>
      </c>
      <c r="E141" s="13">
        <v>51660</v>
      </c>
      <c r="F141" s="13">
        <v>10.050000000000001</v>
      </c>
      <c r="G141" s="2">
        <f t="shared" si="23"/>
        <v>12435.302237030257</v>
      </c>
      <c r="H141" s="2">
        <f t="shared" si="24"/>
        <v>0.79441697429407587</v>
      </c>
      <c r="I141" s="2">
        <f t="shared" si="21"/>
        <v>4377.670525305336</v>
      </c>
      <c r="J141" s="2">
        <f t="shared" si="22"/>
        <v>0.11168602860499768</v>
      </c>
      <c r="K141" s="2">
        <f t="shared" si="25"/>
        <v>6537.6574367777648</v>
      </c>
      <c r="L141" s="2">
        <f t="shared" si="26"/>
        <v>3.2256462357567852E-5</v>
      </c>
      <c r="P141" s="8">
        <f t="shared" si="20"/>
        <v>8.7919999999999995E-3</v>
      </c>
    </row>
    <row r="142" spans="1:16" x14ac:dyDescent="0.2">
      <c r="A142">
        <v>60</v>
      </c>
      <c r="B142">
        <v>3.1619999999999999</v>
      </c>
      <c r="C142">
        <v>8117</v>
      </c>
      <c r="D142">
        <v>83.2</v>
      </c>
      <c r="E142" s="13">
        <v>62510</v>
      </c>
      <c r="F142" s="13">
        <v>14.79</v>
      </c>
      <c r="G142" s="2">
        <f t="shared" si="23"/>
        <v>15546.022004370716</v>
      </c>
      <c r="H142" s="2">
        <f t="shared" si="24"/>
        <v>0.83766852527601687</v>
      </c>
      <c r="I142" s="2">
        <f t="shared" si="21"/>
        <v>6180.668106579883</v>
      </c>
      <c r="J142" s="2">
        <f t="shared" si="22"/>
        <v>5.6907368783468824E-2</v>
      </c>
      <c r="K142" s="2">
        <f t="shared" si="25"/>
        <v>8173.0676449933153</v>
      </c>
      <c r="L142" s="2">
        <f t="shared" si="26"/>
        <v>4.7712649936717428E-5</v>
      </c>
      <c r="M142" s="9"/>
      <c r="P142" s="8">
        <f t="shared" si="20"/>
        <v>1.1067E-2</v>
      </c>
    </row>
    <row r="143" spans="1:16" x14ac:dyDescent="0.2">
      <c r="A143">
        <v>60</v>
      </c>
      <c r="B143">
        <v>3.9809999999999999</v>
      </c>
      <c r="C143">
        <v>10070</v>
      </c>
      <c r="D143">
        <v>82.57</v>
      </c>
      <c r="E143" s="13">
        <v>75880</v>
      </c>
      <c r="F143" s="13">
        <v>15.79</v>
      </c>
      <c r="G143" s="2">
        <f t="shared" si="23"/>
        <v>18471.540798888243</v>
      </c>
      <c r="H143" s="2">
        <f t="shared" si="24"/>
        <v>0.69607965488239432</v>
      </c>
      <c r="I143" s="2">
        <f t="shared" si="21"/>
        <v>7274.7555718080148</v>
      </c>
      <c r="J143" s="2">
        <f t="shared" si="22"/>
        <v>7.7051418751345718E-2</v>
      </c>
      <c r="K143" s="2">
        <f t="shared" si="25"/>
        <v>9711.111460804761</v>
      </c>
      <c r="L143" s="2">
        <f t="shared" si="26"/>
        <v>1.270165283587801E-3</v>
      </c>
      <c r="M143" s="9"/>
      <c r="P143" s="8">
        <f t="shared" si="20"/>
        <v>1.39335E-2</v>
      </c>
    </row>
    <row r="144" spans="1:16" x14ac:dyDescent="0.2">
      <c r="A144">
        <v>60</v>
      </c>
      <c r="B144">
        <v>5.0119999999999996</v>
      </c>
      <c r="C144">
        <v>12450</v>
      </c>
      <c r="D144">
        <v>82.13</v>
      </c>
      <c r="E144" s="13">
        <v>93820</v>
      </c>
      <c r="F144" s="13">
        <v>21.99</v>
      </c>
      <c r="G144" s="2">
        <f t="shared" si="23"/>
        <v>23296.127188743631</v>
      </c>
      <c r="H144" s="2">
        <f t="shared" si="24"/>
        <v>0.75894566213063541</v>
      </c>
      <c r="I144" s="2">
        <f t="shared" si="21"/>
        <v>9938.3585794937462</v>
      </c>
      <c r="J144" s="2">
        <f t="shared" si="22"/>
        <v>4.0698328254077661E-2</v>
      </c>
      <c r="K144" s="2">
        <f t="shared" si="25"/>
        <v>12247.559107174751</v>
      </c>
      <c r="L144" s="2">
        <f t="shared" si="26"/>
        <v>2.643977683449225E-4</v>
      </c>
      <c r="M144" s="9"/>
      <c r="P144" s="8">
        <f t="shared" si="20"/>
        <v>1.7541999999999999E-2</v>
      </c>
    </row>
    <row r="145" spans="1:16" x14ac:dyDescent="0.2">
      <c r="A145">
        <v>60</v>
      </c>
      <c r="B145">
        <v>6.31</v>
      </c>
      <c r="C145">
        <v>15340</v>
      </c>
      <c r="D145">
        <v>81.819999999999993</v>
      </c>
      <c r="E145" s="12">
        <v>112900</v>
      </c>
      <c r="F145" s="13">
        <v>30.66</v>
      </c>
      <c r="G145" s="2">
        <f t="shared" si="23"/>
        <v>28730.309865697916</v>
      </c>
      <c r="H145" s="2">
        <f t="shared" si="24"/>
        <v>0.76195712608686783</v>
      </c>
      <c r="I145" s="2">
        <f t="shared" si="21"/>
        <v>13202.628890835163</v>
      </c>
      <c r="J145" s="2">
        <f t="shared" si="22"/>
        <v>1.941373737352102E-2</v>
      </c>
      <c r="K145" s="2">
        <f t="shared" si="25"/>
        <v>15104.492064140293</v>
      </c>
      <c r="L145" s="2">
        <f t="shared" si="26"/>
        <v>2.3570042892566306E-4</v>
      </c>
      <c r="P145" s="8">
        <f t="shared" si="20"/>
        <v>2.2085E-2</v>
      </c>
    </row>
    <row r="146" spans="1:16" x14ac:dyDescent="0.2">
      <c r="A146">
        <v>60</v>
      </c>
      <c r="B146">
        <v>7.9429999999999996</v>
      </c>
      <c r="C146">
        <v>18960</v>
      </c>
      <c r="D146">
        <v>81.05</v>
      </c>
      <c r="E146" s="12">
        <v>136400</v>
      </c>
      <c r="F146" s="13">
        <v>46.98</v>
      </c>
      <c r="G146" s="2">
        <f t="shared" si="23"/>
        <v>36113.047906264488</v>
      </c>
      <c r="H146" s="2">
        <f t="shared" si="24"/>
        <v>0.81847597338668943</v>
      </c>
      <c r="I146" s="2">
        <f t="shared" si="21"/>
        <v>18154.581139668</v>
      </c>
      <c r="J146" s="2">
        <f t="shared" si="22"/>
        <v>1.8045417083336047E-3</v>
      </c>
      <c r="K146" s="2">
        <f t="shared" si="25"/>
        <v>18985.846239108763</v>
      </c>
      <c r="L146" s="2">
        <f t="shared" si="26"/>
        <v>1.8583095103264347E-6</v>
      </c>
      <c r="P146" s="8">
        <f t="shared" si="20"/>
        <v>2.7800499999999999E-2</v>
      </c>
    </row>
    <row r="147" spans="1:16" x14ac:dyDescent="0.2">
      <c r="A147">
        <v>60</v>
      </c>
      <c r="B147">
        <v>10</v>
      </c>
      <c r="C147">
        <v>23130</v>
      </c>
      <c r="D147">
        <v>80.98</v>
      </c>
      <c r="E147" s="12">
        <v>164600</v>
      </c>
      <c r="F147" s="13">
        <v>61.24</v>
      </c>
      <c r="G147" s="2">
        <f t="shared" si="23"/>
        <v>44143.22475114953</v>
      </c>
      <c r="H147" s="2">
        <f t="shared" si="24"/>
        <v>0.82534237944616728</v>
      </c>
      <c r="I147" s="2">
        <f t="shared" si="21"/>
        <v>23093.160378173554</v>
      </c>
      <c r="J147" s="2">
        <f t="shared" si="22"/>
        <v>2.5367581313378885E-6</v>
      </c>
      <c r="K147" s="2">
        <f t="shared" si="25"/>
        <v>23207.580811210431</v>
      </c>
      <c r="L147" s="2">
        <f t="shared" si="26"/>
        <v>1.1250125501790013E-5</v>
      </c>
      <c r="P147" s="8">
        <f t="shared" si="20"/>
        <v>3.5000000000000003E-2</v>
      </c>
    </row>
    <row r="148" spans="1:16" x14ac:dyDescent="0.2">
      <c r="A148">
        <v>60</v>
      </c>
      <c r="B148">
        <v>12.59</v>
      </c>
      <c r="C148">
        <v>28550</v>
      </c>
      <c r="D148">
        <v>80.430000000000007</v>
      </c>
      <c r="E148" s="12">
        <v>198400</v>
      </c>
      <c r="F148" s="13">
        <v>90.22</v>
      </c>
      <c r="G148" s="2">
        <f t="shared" si="23"/>
        <v>55017.627719630997</v>
      </c>
      <c r="H148" s="2">
        <f t="shared" si="24"/>
        <v>0.85944444668612741</v>
      </c>
      <c r="I148" s="2">
        <f t="shared" si="21"/>
        <v>30671.914354627759</v>
      </c>
      <c r="J148" s="2">
        <f t="shared" si="22"/>
        <v>5.5238703456011234E-3</v>
      </c>
      <c r="K148" s="2">
        <f t="shared" si="25"/>
        <v>28924.620902580875</v>
      </c>
      <c r="L148" s="2">
        <f t="shared" si="26"/>
        <v>1.7217567195599239E-4</v>
      </c>
      <c r="P148" s="8">
        <f t="shared" si="20"/>
        <v>4.4065E-2</v>
      </c>
    </row>
    <row r="149" spans="1:16" x14ac:dyDescent="0.2">
      <c r="A149">
        <v>60</v>
      </c>
      <c r="B149">
        <v>15.85</v>
      </c>
      <c r="C149">
        <v>35010</v>
      </c>
      <c r="D149">
        <v>80.03</v>
      </c>
      <c r="E149" s="12">
        <v>238700</v>
      </c>
      <c r="F149" s="13">
        <v>138.5</v>
      </c>
      <c r="G149" s="2">
        <f t="shared" si="23"/>
        <v>68936.936223236611</v>
      </c>
      <c r="H149" s="2">
        <f t="shared" si="24"/>
        <v>0.93908534517992159</v>
      </c>
      <c r="I149" s="2">
        <f t="shared" si="21"/>
        <v>40995.598613655762</v>
      </c>
      <c r="J149" s="2">
        <f t="shared" si="22"/>
        <v>2.9230144277378928E-2</v>
      </c>
      <c r="K149" s="2">
        <f t="shared" si="25"/>
        <v>36242.470442451275</v>
      </c>
      <c r="L149" s="2">
        <f t="shared" si="26"/>
        <v>1.2392781819272438E-3</v>
      </c>
      <c r="P149" s="8">
        <f t="shared" si="20"/>
        <v>5.5474999999999997E-2</v>
      </c>
    </row>
    <row r="150" spans="1:16" x14ac:dyDescent="0.2">
      <c r="A150">
        <v>60</v>
      </c>
      <c r="B150">
        <v>19.95</v>
      </c>
      <c r="C150">
        <v>42870</v>
      </c>
      <c r="D150">
        <v>79.66</v>
      </c>
      <c r="E150" s="12">
        <v>287000</v>
      </c>
      <c r="F150" s="13">
        <v>211.5</v>
      </c>
      <c r="G150" s="2">
        <f t="shared" si="23"/>
        <v>86255.469326636085</v>
      </c>
      <c r="H150" s="2">
        <f t="shared" si="24"/>
        <v>1.0241925976633077</v>
      </c>
      <c r="I150" s="2">
        <f t="shared" si="21"/>
        <v>54252.735404608415</v>
      </c>
      <c r="J150" s="2">
        <f t="shared" si="22"/>
        <v>7.0499545031077512E-2</v>
      </c>
      <c r="K150" s="2">
        <f t="shared" si="25"/>
        <v>45347.40690313201</v>
      </c>
      <c r="L150" s="2">
        <f t="shared" si="26"/>
        <v>3.3395482285104509E-3</v>
      </c>
      <c r="P150" s="8">
        <f t="shared" si="20"/>
        <v>6.9824999999999998E-2</v>
      </c>
    </row>
    <row r="151" spans="1:16" x14ac:dyDescent="0.2">
      <c r="A151">
        <v>60</v>
      </c>
      <c r="B151">
        <v>25.12</v>
      </c>
      <c r="C151">
        <v>52410</v>
      </c>
      <c r="D151">
        <v>79.44</v>
      </c>
      <c r="E151" s="12">
        <v>344500</v>
      </c>
      <c r="F151" s="13">
        <v>316.8</v>
      </c>
      <c r="G151" s="2">
        <f t="shared" si="23"/>
        <v>107429.08679795967</v>
      </c>
      <c r="H151" s="2">
        <f t="shared" si="24"/>
        <v>1.1020427353776259</v>
      </c>
      <c r="I151" s="2">
        <f t="shared" si="21"/>
        <v>70816.664030873333</v>
      </c>
      <c r="J151" s="2">
        <f t="shared" si="22"/>
        <v>0.12334508579082978</v>
      </c>
      <c r="K151" s="2">
        <f t="shared" si="25"/>
        <v>56479.091126509957</v>
      </c>
      <c r="L151" s="2">
        <f t="shared" si="26"/>
        <v>6.0279065712097136E-3</v>
      </c>
      <c r="P151" s="8">
        <f t="shared" si="20"/>
        <v>8.7920000000000012E-2</v>
      </c>
    </row>
    <row r="152" spans="1:16" x14ac:dyDescent="0.2">
      <c r="A152">
        <v>60</v>
      </c>
      <c r="B152">
        <v>31.62</v>
      </c>
      <c r="C152">
        <v>64070</v>
      </c>
      <c r="D152">
        <v>79.02</v>
      </c>
      <c r="E152" s="12">
        <v>413100</v>
      </c>
      <c r="F152" s="13">
        <v>489.6</v>
      </c>
      <c r="G152" s="2">
        <f t="shared" si="23"/>
        <v>134385.65033367422</v>
      </c>
      <c r="H152" s="2">
        <f t="shared" si="24"/>
        <v>1.2044660069681812</v>
      </c>
      <c r="I152" s="2">
        <f t="shared" si="21"/>
        <v>92812.665963108302</v>
      </c>
      <c r="J152" s="2">
        <f t="shared" si="22"/>
        <v>0.20125405863198112</v>
      </c>
      <c r="K152" s="2">
        <f t="shared" si="25"/>
        <v>70651.064972424589</v>
      </c>
      <c r="L152" s="2">
        <f t="shared" si="26"/>
        <v>1.0550739708218662E-2</v>
      </c>
      <c r="P152" s="8">
        <f t="shared" si="20"/>
        <v>0.11067</v>
      </c>
    </row>
    <row r="153" spans="1:16" x14ac:dyDescent="0.2">
      <c r="A153">
        <v>60</v>
      </c>
      <c r="B153">
        <v>39.81</v>
      </c>
      <c r="C153">
        <v>78210</v>
      </c>
      <c r="D153">
        <v>78.8</v>
      </c>
      <c r="E153" s="12">
        <v>494700</v>
      </c>
      <c r="F153" s="13">
        <v>751.5</v>
      </c>
      <c r="G153" s="2">
        <f t="shared" si="23"/>
        <v>167728.32995255143</v>
      </c>
      <c r="H153" s="2">
        <f t="shared" si="24"/>
        <v>1.3100846890770732</v>
      </c>
      <c r="I153" s="2">
        <f t="shared" si="21"/>
        <v>120666.39858661524</v>
      </c>
      <c r="J153" s="2">
        <f t="shared" si="22"/>
        <v>0.29468751188967196</v>
      </c>
      <c r="K153" s="2">
        <f t="shared" si="25"/>
        <v>88180.435245656394</v>
      </c>
      <c r="L153" s="2">
        <f t="shared" si="26"/>
        <v>1.6251882087874495E-2</v>
      </c>
      <c r="P153" s="8">
        <f t="shared" si="20"/>
        <v>0.13933500000000001</v>
      </c>
    </row>
    <row r="154" spans="1:16" x14ac:dyDescent="0.2">
      <c r="A154">
        <v>60</v>
      </c>
      <c r="B154">
        <v>50</v>
      </c>
      <c r="C154">
        <v>95270</v>
      </c>
      <c r="D154">
        <v>78.62</v>
      </c>
      <c r="E154" s="12">
        <v>587100</v>
      </c>
      <c r="F154" s="13">
        <v>1203</v>
      </c>
      <c r="G154" s="2">
        <f t="shared" si="23"/>
        <v>209236.60829342858</v>
      </c>
      <c r="H154" s="2">
        <f t="shared" si="24"/>
        <v>1.4310108177582461</v>
      </c>
      <c r="I154" s="2">
        <f t="shared" si="21"/>
        <v>157012.94515835313</v>
      </c>
      <c r="J154" s="2">
        <f t="shared" si="22"/>
        <v>0.42001263267041428</v>
      </c>
      <c r="K154" s="2">
        <f t="shared" si="25"/>
        <v>110002.73593530038</v>
      </c>
      <c r="L154" s="2">
        <f t="shared" si="26"/>
        <v>2.3914124125430248E-2</v>
      </c>
      <c r="P154" s="8">
        <f t="shared" si="20"/>
        <v>0.17500000000000002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tabSelected="1" topLeftCell="A16" workbookViewId="0">
      <selection activeCell="P49" sqref="P49"/>
    </sheetView>
  </sheetViews>
  <sheetFormatPr defaultRowHeight="12.75" x14ac:dyDescent="0.2"/>
  <cols>
    <col min="5" max="10" width="9.140625" style="2"/>
    <col min="11" max="11" width="10" style="2" bestFit="1" customWidth="1"/>
    <col min="12" max="12" width="9.140625" style="2"/>
    <col min="13" max="14" width="12.42578125" style="2" bestFit="1" customWidth="1"/>
    <col min="15" max="15" width="9.140625" style="2"/>
    <col min="16" max="16" width="9.140625" style="8"/>
    <col min="17" max="20" width="9.140625" style="7"/>
    <col min="21" max="21" width="9.140625" style="8"/>
    <col min="22" max="16384" width="9.140625" style="2"/>
  </cols>
  <sheetData>
    <row r="1" spans="1:21" x14ac:dyDescent="0.2">
      <c r="A1" t="s">
        <v>3</v>
      </c>
      <c r="B1" t="s">
        <v>1</v>
      </c>
      <c r="C1" t="s">
        <v>2</v>
      </c>
      <c r="D1" t="s">
        <v>0</v>
      </c>
      <c r="E1" s="2" t="s">
        <v>23</v>
      </c>
      <c r="F1" s="3" t="s">
        <v>25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4" t="s">
        <v>13</v>
      </c>
      <c r="N1" s="3" t="s">
        <v>23</v>
      </c>
      <c r="O1" s="3" t="s">
        <v>8</v>
      </c>
      <c r="P1" s="5" t="s">
        <v>16</v>
      </c>
      <c r="Q1" s="6" t="s">
        <v>17</v>
      </c>
    </row>
    <row r="2" spans="1:21" x14ac:dyDescent="0.2">
      <c r="A2" t="s">
        <v>7</v>
      </c>
      <c r="B2" t="s">
        <v>5</v>
      </c>
      <c r="C2" t="s">
        <v>6</v>
      </c>
      <c r="D2" t="s">
        <v>4</v>
      </c>
      <c r="F2" s="2" t="s">
        <v>6</v>
      </c>
      <c r="M2" s="4">
        <v>3.122169350932126</v>
      </c>
      <c r="N2" s="2">
        <v>100</v>
      </c>
      <c r="O2" s="2">
        <v>30</v>
      </c>
      <c r="Q2" s="7">
        <v>30</v>
      </c>
      <c r="R2" s="7">
        <f>Q2+273</f>
        <v>303</v>
      </c>
      <c r="S2" s="7">
        <v>1</v>
      </c>
      <c r="T2" s="7">
        <f>EXP($R$6/2.303/8.314*(1/R2-1/$R$2))</f>
        <v>1</v>
      </c>
      <c r="U2" s="8">
        <f t="shared" ref="U2:U4" si="0">(S2-T2)^2</f>
        <v>0</v>
      </c>
    </row>
    <row r="3" spans="1:21" x14ac:dyDescent="0.2">
      <c r="A3">
        <v>30</v>
      </c>
      <c r="B3">
        <v>0.01</v>
      </c>
      <c r="C3">
        <v>3495</v>
      </c>
      <c r="D3">
        <v>82.8</v>
      </c>
      <c r="E3" s="12">
        <v>132500</v>
      </c>
      <c r="F3" s="13">
        <v>68.09</v>
      </c>
      <c r="G3" s="2">
        <f t="shared" ref="G3:G66" si="1">10^(($N$2/($N$2+$O$2))*LOG(E3)+($O$2/($N$2+$O$2))*LOG(F3))</f>
        <v>23077.315693760607</v>
      </c>
      <c r="H3" s="2">
        <f>(G3-C3)^2/C3^2</f>
        <v>31.393066156647485</v>
      </c>
      <c r="K3" s="2">
        <f>10^(($N$2/($N$2+$O$2))*LOG(E3)+($O$2/($N$2+$O$2))*LOG(F3)+($N$2/(($N$2+$O$2)^2)*$O$2*(-$M$2)))</f>
        <v>6441.0110682084151</v>
      </c>
      <c r="L3" s="2">
        <f>(K3-C3)^2/C3^2</f>
        <v>0.71051686050634255</v>
      </c>
      <c r="M3" s="2" t="s">
        <v>18</v>
      </c>
      <c r="P3" s="8">
        <f>B3*$S$2</f>
        <v>0.01</v>
      </c>
      <c r="Q3" s="7">
        <v>40</v>
      </c>
      <c r="R3" s="7">
        <f t="shared" ref="R3:R5" si="2">Q3+273</f>
        <v>313</v>
      </c>
      <c r="S3" s="7">
        <v>0.13</v>
      </c>
      <c r="T3" s="7">
        <f t="shared" ref="T3:T5" si="3">EXP($R$6/2.303/8.314*(1/R3-1/$R$2))</f>
        <v>0.12041735486746098</v>
      </c>
      <c r="U3" s="8">
        <f t="shared" si="0"/>
        <v>9.1827087736173809E-5</v>
      </c>
    </row>
    <row r="4" spans="1:21" x14ac:dyDescent="0.2">
      <c r="A4">
        <v>30</v>
      </c>
      <c r="B4">
        <v>1.259E-2</v>
      </c>
      <c r="C4">
        <v>4382</v>
      </c>
      <c r="D4">
        <v>82.21</v>
      </c>
      <c r="E4" s="12">
        <v>157800</v>
      </c>
      <c r="F4" s="13">
        <v>74.16</v>
      </c>
      <c r="G4" s="2">
        <f t="shared" si="1"/>
        <v>26922.87738169037</v>
      </c>
      <c r="H4" s="2">
        <f t="shared" ref="H4:H67" si="4">(G4-C4)^2/C4^2</f>
        <v>26.460429336997716</v>
      </c>
      <c r="K4" s="2">
        <f t="shared" ref="K4:K67" si="5">10^(($N$2/($N$2+$O$2))*LOG(E4)+($O$2/($N$2+$O$2))*LOG(F4)+($N$2/(($N$2+$O$2)^2)*$O$2*(-$M$2)))</f>
        <v>7514.3293745541878</v>
      </c>
      <c r="L4" s="2">
        <f t="shared" ref="L4:L67" si="6">(K4-C4)^2/C4^2</f>
        <v>0.51096376127178866</v>
      </c>
      <c r="M4" s="2" t="s">
        <v>19</v>
      </c>
      <c r="N4" s="2" t="s">
        <v>20</v>
      </c>
      <c r="O4" s="2" t="s">
        <v>13</v>
      </c>
      <c r="P4" s="8">
        <f t="shared" ref="P4:P40" si="7">B4*$S$2</f>
        <v>1.259E-2</v>
      </c>
      <c r="Q4" s="7">
        <v>50</v>
      </c>
      <c r="R4" s="7">
        <f t="shared" si="2"/>
        <v>323</v>
      </c>
      <c r="S4" s="7">
        <v>0.02</v>
      </c>
      <c r="T4" s="7">
        <f t="shared" si="3"/>
        <v>1.6531088191008785E-2</v>
      </c>
      <c r="U4" s="8">
        <f t="shared" si="0"/>
        <v>1.2033349138558709E-5</v>
      </c>
    </row>
    <row r="5" spans="1:21" x14ac:dyDescent="0.2">
      <c r="A5">
        <v>30</v>
      </c>
      <c r="B5">
        <v>1.585E-2</v>
      </c>
      <c r="C5">
        <v>5442</v>
      </c>
      <c r="D5">
        <v>81.61</v>
      </c>
      <c r="E5" s="12">
        <v>190000</v>
      </c>
      <c r="F5" s="13">
        <v>83.46</v>
      </c>
      <c r="G5" s="2">
        <f t="shared" si="1"/>
        <v>31915.215468575931</v>
      </c>
      <c r="H5" s="2">
        <f t="shared" si="4"/>
        <v>23.664444483804012</v>
      </c>
      <c r="K5" s="2">
        <f t="shared" si="5"/>
        <v>8907.7195461226347</v>
      </c>
      <c r="L5" s="2">
        <f t="shared" si="6"/>
        <v>0.40557367359646435</v>
      </c>
      <c r="M5" s="4">
        <f>SUM(H3:H154)</f>
        <v>791.4128991368068</v>
      </c>
      <c r="N5" s="4">
        <f>SUM(J24:J154)</f>
        <v>21.850081514067462</v>
      </c>
      <c r="O5" s="4">
        <f>SUM(L3:L154)</f>
        <v>26.31352346764799</v>
      </c>
      <c r="P5" s="8">
        <f t="shared" si="7"/>
        <v>1.585E-2</v>
      </c>
      <c r="Q5" s="7">
        <v>60</v>
      </c>
      <c r="R5" s="7">
        <f t="shared" si="2"/>
        <v>333</v>
      </c>
      <c r="S5" s="7">
        <v>4.4999999999999997E-3</v>
      </c>
      <c r="T5" s="7">
        <f t="shared" si="3"/>
        <v>2.556871226811992E-3</v>
      </c>
      <c r="U5" s="8">
        <f>(S5-T5)^2</f>
        <v>3.7757494291911319E-6</v>
      </c>
    </row>
    <row r="6" spans="1:21" x14ac:dyDescent="0.2">
      <c r="A6">
        <v>30</v>
      </c>
      <c r="B6">
        <v>1.9949999999999999E-2</v>
      </c>
      <c r="C6">
        <v>6728</v>
      </c>
      <c r="D6">
        <v>81</v>
      </c>
      <c r="E6" s="12">
        <v>227400</v>
      </c>
      <c r="F6" s="13">
        <v>90.56</v>
      </c>
      <c r="G6" s="2">
        <f t="shared" si="1"/>
        <v>37342.961535908405</v>
      </c>
      <c r="H6" s="2">
        <f t="shared" si="4"/>
        <v>20.705964766946217</v>
      </c>
      <c r="I6" s="2">
        <f t="shared" ref="I6:I69" si="8">10^(10^(($N$2/($N$2+$O$2))*LOG(LOG(E6))+($O$2/($N$2+$O$2))*LOG(LOG(F6))))</f>
        <v>17620.885208913212</v>
      </c>
      <c r="J6" s="2">
        <f t="shared" ref="J6:J22" si="9">(I6-C6)^2/C6^2</f>
        <v>2.6212828638511478</v>
      </c>
      <c r="K6" s="2">
        <f t="shared" si="5"/>
        <v>10422.634580394377</v>
      </c>
      <c r="L6" s="2">
        <f t="shared" si="6"/>
        <v>0.3015581122161386</v>
      </c>
      <c r="P6" s="8">
        <f t="shared" si="7"/>
        <v>1.9949999999999999E-2</v>
      </c>
      <c r="Q6" s="6" t="s">
        <v>21</v>
      </c>
      <c r="R6" s="10">
        <v>384387.29999550054</v>
      </c>
      <c r="S6" s="6" t="s">
        <v>22</v>
      </c>
      <c r="T6" s="11">
        <f>SUM(U3:U5)</f>
        <v>1.0763618630392365E-4</v>
      </c>
    </row>
    <row r="7" spans="1:21" x14ac:dyDescent="0.2">
      <c r="A7">
        <v>30</v>
      </c>
      <c r="B7">
        <v>2.512E-2</v>
      </c>
      <c r="C7">
        <v>8296</v>
      </c>
      <c r="D7">
        <v>80.349999999999994</v>
      </c>
      <c r="E7" s="12">
        <v>271600</v>
      </c>
      <c r="F7" s="13">
        <v>102.2</v>
      </c>
      <c r="G7" s="2">
        <f t="shared" si="1"/>
        <v>44021.558213438562</v>
      </c>
      <c r="H7" s="2">
        <f t="shared" si="4"/>
        <v>18.54473193709827</v>
      </c>
      <c r="I7" s="2">
        <f t="shared" si="8"/>
        <v>20859.261539038685</v>
      </c>
      <c r="J7" s="2">
        <f t="shared" si="9"/>
        <v>2.293334027934375</v>
      </c>
      <c r="K7" s="2">
        <f t="shared" si="5"/>
        <v>12286.669188704655</v>
      </c>
      <c r="L7" s="2">
        <f t="shared" si="6"/>
        <v>0.2313949992641576</v>
      </c>
      <c r="M7" s="9"/>
      <c r="P7" s="8">
        <f t="shared" si="7"/>
        <v>2.512E-2</v>
      </c>
    </row>
    <row r="8" spans="1:21" x14ac:dyDescent="0.2">
      <c r="A8">
        <v>30</v>
      </c>
      <c r="B8">
        <v>3.1620000000000002E-2</v>
      </c>
      <c r="C8">
        <v>10190</v>
      </c>
      <c r="D8">
        <v>79.72</v>
      </c>
      <c r="E8" s="12">
        <v>323100</v>
      </c>
      <c r="F8" s="13">
        <v>105.2</v>
      </c>
      <c r="G8" s="2">
        <f t="shared" si="1"/>
        <v>50648.958932045723</v>
      </c>
      <c r="H8" s="2">
        <f t="shared" si="4"/>
        <v>15.764530426941713</v>
      </c>
      <c r="I8" s="2">
        <f t="shared" si="8"/>
        <v>23529.7149137622</v>
      </c>
      <c r="J8" s="2">
        <f t="shared" si="9"/>
        <v>1.7137391907096824</v>
      </c>
      <c r="K8" s="2">
        <f t="shared" si="5"/>
        <v>14136.414711471085</v>
      </c>
      <c r="L8" s="2">
        <f t="shared" si="6"/>
        <v>0.14998819365245233</v>
      </c>
      <c r="M8" s="9"/>
      <c r="P8" s="8">
        <f t="shared" si="7"/>
        <v>3.1620000000000002E-2</v>
      </c>
    </row>
    <row r="9" spans="1:21" x14ac:dyDescent="0.2">
      <c r="A9">
        <v>30</v>
      </c>
      <c r="B9">
        <v>3.9809999999999998E-2</v>
      </c>
      <c r="C9">
        <v>12490</v>
      </c>
      <c r="D9">
        <v>79.150000000000006</v>
      </c>
      <c r="E9" s="12">
        <v>383600</v>
      </c>
      <c r="F9" s="13">
        <v>113.6</v>
      </c>
      <c r="G9" s="2">
        <f t="shared" si="1"/>
        <v>58831.41662813694</v>
      </c>
      <c r="H9" s="2">
        <f t="shared" si="4"/>
        <v>13.766189221049004</v>
      </c>
      <c r="I9" s="2">
        <f t="shared" si="8"/>
        <v>27149.220456805288</v>
      </c>
      <c r="J9" s="2">
        <f t="shared" si="9"/>
        <v>1.3775167092919725</v>
      </c>
      <c r="K9" s="2">
        <f t="shared" si="5"/>
        <v>16420.185548818517</v>
      </c>
      <c r="L9" s="2">
        <f t="shared" si="6"/>
        <v>9.9015054786130971E-2</v>
      </c>
      <c r="M9" s="9"/>
      <c r="P9" s="8">
        <f t="shared" si="7"/>
        <v>3.9809999999999998E-2</v>
      </c>
    </row>
    <row r="10" spans="1:21" x14ac:dyDescent="0.2">
      <c r="A10">
        <v>30</v>
      </c>
      <c r="B10">
        <v>5.0119999999999998E-2</v>
      </c>
      <c r="C10">
        <v>15270</v>
      </c>
      <c r="D10">
        <v>78.67</v>
      </c>
      <c r="E10" s="12">
        <v>454100</v>
      </c>
      <c r="F10" s="13">
        <v>121.2</v>
      </c>
      <c r="G10" s="2">
        <f t="shared" si="1"/>
        <v>67992.858270766214</v>
      </c>
      <c r="H10" s="2">
        <f t="shared" si="4"/>
        <v>11.921195748902644</v>
      </c>
      <c r="I10" s="2">
        <f t="shared" si="8"/>
        <v>31082.220836502096</v>
      </c>
      <c r="J10" s="2">
        <f t="shared" si="9"/>
        <v>1.0722786729603271</v>
      </c>
      <c r="K10" s="2">
        <f t="shared" si="5"/>
        <v>18977.19641628586</v>
      </c>
      <c r="L10" s="2">
        <f t="shared" si="6"/>
        <v>5.8940405462739133E-2</v>
      </c>
      <c r="P10" s="8">
        <f t="shared" si="7"/>
        <v>5.0119999999999998E-2</v>
      </c>
    </row>
    <row r="11" spans="1:21" x14ac:dyDescent="0.2">
      <c r="A11">
        <v>30</v>
      </c>
      <c r="B11">
        <v>6.3100000000000003E-2</v>
      </c>
      <c r="C11">
        <v>18680</v>
      </c>
      <c r="D11">
        <v>78.290000000000006</v>
      </c>
      <c r="E11" s="12">
        <v>536200</v>
      </c>
      <c r="F11" s="13">
        <v>132.9</v>
      </c>
      <c r="G11" s="2">
        <f t="shared" si="1"/>
        <v>78925.745968973482</v>
      </c>
      <c r="H11" s="2">
        <f t="shared" si="4"/>
        <v>10.401573174707586</v>
      </c>
      <c r="I11" s="2">
        <f t="shared" si="8"/>
        <v>36016.389160387778</v>
      </c>
      <c r="J11" s="2">
        <f t="shared" si="9"/>
        <v>0.86131805455688637</v>
      </c>
      <c r="K11" s="2">
        <f t="shared" si="5"/>
        <v>22028.628030174637</v>
      </c>
      <c r="L11" s="2">
        <f t="shared" si="6"/>
        <v>3.2135130853892427E-2</v>
      </c>
      <c r="P11" s="8">
        <f t="shared" si="7"/>
        <v>6.3100000000000003E-2</v>
      </c>
    </row>
    <row r="12" spans="1:21" x14ac:dyDescent="0.2">
      <c r="A12">
        <v>30</v>
      </c>
      <c r="B12">
        <v>7.9430000000000001E-2</v>
      </c>
      <c r="C12">
        <v>22860</v>
      </c>
      <c r="D12">
        <v>77.78</v>
      </c>
      <c r="E12" s="12">
        <v>631600</v>
      </c>
      <c r="F12" s="13">
        <v>144.9</v>
      </c>
      <c r="G12" s="2">
        <f t="shared" si="1"/>
        <v>91324.361359419083</v>
      </c>
      <c r="H12" s="2">
        <f t="shared" si="4"/>
        <v>8.9696742397772837</v>
      </c>
      <c r="I12" s="2">
        <f t="shared" si="8"/>
        <v>41551.358395774863</v>
      </c>
      <c r="J12" s="2">
        <f t="shared" si="9"/>
        <v>0.66854289505235842</v>
      </c>
      <c r="K12" s="2">
        <f t="shared" si="5"/>
        <v>25489.152643178517</v>
      </c>
      <c r="L12" s="2">
        <f t="shared" si="6"/>
        <v>1.3227542026387141E-2</v>
      </c>
      <c r="P12" s="8">
        <f t="shared" si="7"/>
        <v>7.9430000000000001E-2</v>
      </c>
    </row>
    <row r="13" spans="1:21" x14ac:dyDescent="0.2">
      <c r="A13">
        <v>30</v>
      </c>
      <c r="B13">
        <v>0.1</v>
      </c>
      <c r="C13">
        <v>27820</v>
      </c>
      <c r="D13">
        <v>77.010000000000005</v>
      </c>
      <c r="E13" s="12">
        <v>741900</v>
      </c>
      <c r="F13" s="13">
        <v>157</v>
      </c>
      <c r="G13" s="2">
        <f t="shared" si="1"/>
        <v>105292.23856015135</v>
      </c>
      <c r="H13" s="2">
        <f t="shared" si="4"/>
        <v>7.7549313724216136</v>
      </c>
      <c r="I13" s="2">
        <f t="shared" si="8"/>
        <v>47705.969243942942</v>
      </c>
      <c r="J13" s="2">
        <f t="shared" si="9"/>
        <v>0.51095102589131403</v>
      </c>
      <c r="K13" s="2">
        <f t="shared" si="5"/>
        <v>29387.667221007727</v>
      </c>
      <c r="L13" s="2">
        <f t="shared" si="6"/>
        <v>3.1753639058708116E-3</v>
      </c>
      <c r="P13" s="8">
        <f t="shared" si="7"/>
        <v>0.1</v>
      </c>
    </row>
    <row r="14" spans="1:21" x14ac:dyDescent="0.2">
      <c r="A14">
        <v>30</v>
      </c>
      <c r="B14">
        <v>0.12590000000000001</v>
      </c>
      <c r="C14">
        <v>33640</v>
      </c>
      <c r="D14">
        <v>76.52</v>
      </c>
      <c r="E14" s="12">
        <v>866000</v>
      </c>
      <c r="F14" s="13">
        <v>169.5</v>
      </c>
      <c r="G14" s="2">
        <f t="shared" si="1"/>
        <v>120710.55116191125</v>
      </c>
      <c r="H14" s="2">
        <f t="shared" si="4"/>
        <v>6.6993183045697222</v>
      </c>
      <c r="I14" s="2">
        <f t="shared" si="8"/>
        <v>54463.591325851739</v>
      </c>
      <c r="J14" s="2">
        <f t="shared" si="9"/>
        <v>0.38317687357119007</v>
      </c>
      <c r="K14" s="2">
        <f t="shared" si="5"/>
        <v>33691.006631833705</v>
      </c>
      <c r="L14" s="2">
        <f t="shared" si="6"/>
        <v>2.2990124248876301E-6</v>
      </c>
      <c r="P14" s="8">
        <f t="shared" si="7"/>
        <v>0.12590000000000001</v>
      </c>
    </row>
    <row r="15" spans="1:21" x14ac:dyDescent="0.2">
      <c r="A15">
        <v>30</v>
      </c>
      <c r="B15">
        <v>0.1585</v>
      </c>
      <c r="C15">
        <v>41040</v>
      </c>
      <c r="D15">
        <v>75.87</v>
      </c>
      <c r="E15" s="12">
        <v>1010000</v>
      </c>
      <c r="F15" s="13">
        <v>184.9</v>
      </c>
      <c r="G15" s="2">
        <f t="shared" si="1"/>
        <v>138627.06747793354</v>
      </c>
      <c r="H15" s="2">
        <f t="shared" si="4"/>
        <v>5.6541826134909705</v>
      </c>
      <c r="I15" s="2">
        <f t="shared" si="8"/>
        <v>62459.620510306355</v>
      </c>
      <c r="J15" s="2">
        <f t="shared" si="9"/>
        <v>0.27240108946481201</v>
      </c>
      <c r="K15" s="2">
        <f t="shared" si="5"/>
        <v>38691.609016730523</v>
      </c>
      <c r="L15" s="2">
        <f t="shared" si="6"/>
        <v>3.274357571976908E-3</v>
      </c>
      <c r="P15" s="8">
        <f t="shared" si="7"/>
        <v>0.1585</v>
      </c>
    </row>
    <row r="16" spans="1:21" x14ac:dyDescent="0.2">
      <c r="A16">
        <v>30</v>
      </c>
      <c r="B16">
        <v>0.19950000000000001</v>
      </c>
      <c r="C16">
        <v>49620</v>
      </c>
      <c r="D16">
        <v>75.2</v>
      </c>
      <c r="E16" s="12">
        <v>1168000</v>
      </c>
      <c r="F16" s="13">
        <v>200.4</v>
      </c>
      <c r="G16" s="2">
        <f t="shared" si="1"/>
        <v>157932.2747563016</v>
      </c>
      <c r="H16" s="2">
        <f t="shared" si="4"/>
        <v>4.7647688181426604</v>
      </c>
      <c r="I16" s="2">
        <f t="shared" si="8"/>
        <v>71029.192322381583</v>
      </c>
      <c r="J16" s="2">
        <f t="shared" si="9"/>
        <v>0.1861602901506193</v>
      </c>
      <c r="K16" s="2">
        <f t="shared" si="5"/>
        <v>44079.803007925322</v>
      </c>
      <c r="L16" s="2">
        <f t="shared" si="6"/>
        <v>1.2466280495568541E-2</v>
      </c>
      <c r="P16" s="8">
        <f t="shared" si="7"/>
        <v>0.19950000000000001</v>
      </c>
    </row>
    <row r="17" spans="1:16" x14ac:dyDescent="0.2">
      <c r="A17">
        <v>30</v>
      </c>
      <c r="B17">
        <v>0.25119999999999998</v>
      </c>
      <c r="C17">
        <v>60390</v>
      </c>
      <c r="D17">
        <v>74.59</v>
      </c>
      <c r="E17" s="12">
        <v>1341000</v>
      </c>
      <c r="F17" s="13">
        <v>218.4</v>
      </c>
      <c r="G17" s="2">
        <f t="shared" si="1"/>
        <v>179157.2069183971</v>
      </c>
      <c r="H17" s="2">
        <f t="shared" si="4"/>
        <v>3.867791254839172</v>
      </c>
      <c r="I17" s="2">
        <f t="shared" si="8"/>
        <v>80627.499676270236</v>
      </c>
      <c r="J17" s="2">
        <f t="shared" si="9"/>
        <v>0.11230100695510586</v>
      </c>
      <c r="K17" s="2">
        <f t="shared" si="5"/>
        <v>50003.803216276778</v>
      </c>
      <c r="L17" s="2">
        <f t="shared" si="6"/>
        <v>2.9578969142540316E-2</v>
      </c>
      <c r="P17" s="8">
        <f t="shared" si="7"/>
        <v>0.25119999999999998</v>
      </c>
    </row>
    <row r="18" spans="1:16" x14ac:dyDescent="0.2">
      <c r="A18">
        <v>30</v>
      </c>
      <c r="B18">
        <v>0.31619999999999998</v>
      </c>
      <c r="C18">
        <v>72860</v>
      </c>
      <c r="D18">
        <v>74.23</v>
      </c>
      <c r="E18" s="12">
        <v>1481000</v>
      </c>
      <c r="F18" s="13">
        <v>236</v>
      </c>
      <c r="G18" s="2">
        <f t="shared" si="1"/>
        <v>196868.3456809682</v>
      </c>
      <c r="H18" s="2">
        <f t="shared" si="4"/>
        <v>2.8968332317236993</v>
      </c>
      <c r="I18" s="2">
        <f t="shared" si="8"/>
        <v>88984.805619901454</v>
      </c>
      <c r="J18" s="2">
        <f t="shared" si="9"/>
        <v>4.8979082140843386E-2</v>
      </c>
      <c r="K18" s="2">
        <f t="shared" si="5"/>
        <v>54947.083548968956</v>
      </c>
      <c r="L18" s="2">
        <f t="shared" si="6"/>
        <v>6.0444148898439534E-2</v>
      </c>
      <c r="P18" s="8">
        <f t="shared" si="7"/>
        <v>0.31619999999999998</v>
      </c>
    </row>
    <row r="19" spans="1:16" x14ac:dyDescent="0.2">
      <c r="A19">
        <v>30</v>
      </c>
      <c r="B19">
        <v>0.39810000000000001</v>
      </c>
      <c r="C19">
        <v>88400</v>
      </c>
      <c r="D19">
        <v>73.63</v>
      </c>
      <c r="E19" s="12">
        <v>1492000</v>
      </c>
      <c r="F19" s="13">
        <v>258.60000000000002</v>
      </c>
      <c r="G19" s="2">
        <f t="shared" si="1"/>
        <v>202215.00043801582</v>
      </c>
      <c r="H19" s="2">
        <f t="shared" si="4"/>
        <v>1.6576562627589451</v>
      </c>
      <c r="I19" s="2">
        <f t="shared" si="8"/>
        <v>93390.140304552464</v>
      </c>
      <c r="J19" s="2">
        <f t="shared" si="9"/>
        <v>3.1865518031877621E-3</v>
      </c>
      <c r="K19" s="2">
        <f t="shared" si="5"/>
        <v>56439.365533798933</v>
      </c>
      <c r="L19" s="2">
        <f t="shared" si="6"/>
        <v>0.13071524890488007</v>
      </c>
      <c r="P19" s="8">
        <f t="shared" si="7"/>
        <v>0.39810000000000001</v>
      </c>
    </row>
    <row r="20" spans="1:16" x14ac:dyDescent="0.2">
      <c r="A20">
        <v>30</v>
      </c>
      <c r="B20">
        <v>0.50119999999999998</v>
      </c>
      <c r="C20" s="1">
        <v>106400</v>
      </c>
      <c r="D20">
        <v>73.180000000000007</v>
      </c>
      <c r="E20" s="12">
        <v>1696000</v>
      </c>
      <c r="F20" s="13">
        <v>274.7</v>
      </c>
      <c r="G20" s="2">
        <f t="shared" si="1"/>
        <v>226297.40490330878</v>
      </c>
      <c r="H20" s="2">
        <f t="shared" si="4"/>
        <v>1.2698028879660357</v>
      </c>
      <c r="I20" s="2">
        <f t="shared" si="8"/>
        <v>104048.80088530931</v>
      </c>
      <c r="J20" s="2">
        <f t="shared" si="9"/>
        <v>4.8830993810792611E-4</v>
      </c>
      <c r="K20" s="2">
        <f t="shared" si="5"/>
        <v>63160.902638392166</v>
      </c>
      <c r="L20" s="2">
        <f t="shared" si="6"/>
        <v>0.16514673142971986</v>
      </c>
      <c r="P20" s="8">
        <f t="shared" si="7"/>
        <v>0.50119999999999998</v>
      </c>
    </row>
    <row r="21" spans="1:16" x14ac:dyDescent="0.2">
      <c r="A21">
        <v>30</v>
      </c>
      <c r="B21">
        <v>0.63100000000000001</v>
      </c>
      <c r="C21" s="1">
        <v>127400</v>
      </c>
      <c r="D21">
        <v>72.760000000000005</v>
      </c>
      <c r="E21" s="12"/>
      <c r="F21" s="13">
        <v>291.60000000000002</v>
      </c>
      <c r="P21" s="8">
        <f t="shared" si="7"/>
        <v>0.63100000000000001</v>
      </c>
    </row>
    <row r="22" spans="1:16" x14ac:dyDescent="0.2">
      <c r="A22">
        <v>30</v>
      </c>
      <c r="B22">
        <v>0.79430000000000001</v>
      </c>
      <c r="C22" s="1">
        <v>153600</v>
      </c>
      <c r="D22">
        <v>72.34</v>
      </c>
      <c r="E22" s="12">
        <v>2776000</v>
      </c>
      <c r="F22" s="13">
        <v>315.2</v>
      </c>
      <c r="G22" s="2">
        <f t="shared" si="1"/>
        <v>341250.52365594241</v>
      </c>
      <c r="H22" s="2">
        <f t="shared" si="4"/>
        <v>1.4925095888073987</v>
      </c>
      <c r="I22" s="2">
        <f t="shared" si="8"/>
        <v>150705.40346074809</v>
      </c>
      <c r="J22" s="2">
        <f t="shared" si="9"/>
        <v>3.5513513883163268E-4</v>
      </c>
      <c r="K22" s="2">
        <f t="shared" si="5"/>
        <v>95244.976888456469</v>
      </c>
      <c r="L22" s="2">
        <f t="shared" si="6"/>
        <v>0.1443357985750317</v>
      </c>
      <c r="P22" s="8">
        <f t="shared" si="7"/>
        <v>0.79430000000000001</v>
      </c>
    </row>
    <row r="23" spans="1:16" x14ac:dyDescent="0.2">
      <c r="A23">
        <v>30</v>
      </c>
      <c r="B23">
        <v>1</v>
      </c>
      <c r="C23" s="1">
        <v>184300</v>
      </c>
      <c r="D23">
        <v>71.88</v>
      </c>
      <c r="E23" s="12"/>
      <c r="F23" s="13">
        <v>338.1</v>
      </c>
      <c r="P23" s="8">
        <f t="shared" si="7"/>
        <v>1</v>
      </c>
    </row>
    <row r="24" spans="1:16" x14ac:dyDescent="0.2">
      <c r="A24">
        <v>30</v>
      </c>
      <c r="B24">
        <v>1.2589999999999999</v>
      </c>
      <c r="C24" s="1">
        <v>221100</v>
      </c>
      <c r="D24">
        <v>71.400000000000006</v>
      </c>
      <c r="E24" s="12">
        <v>3930000</v>
      </c>
      <c r="F24" s="13">
        <v>365.4</v>
      </c>
      <c r="G24" s="2">
        <f t="shared" si="1"/>
        <v>461336.46068338136</v>
      </c>
      <c r="H24" s="2">
        <f t="shared" si="4"/>
        <v>1.1805934155070181</v>
      </c>
      <c r="I24" s="2">
        <f t="shared" si="8"/>
        <v>200516.44090593469</v>
      </c>
      <c r="J24" s="2">
        <f>(I24-C24)^2/C24^2</f>
        <v>8.6668934219343349E-3</v>
      </c>
      <c r="K24" s="2">
        <f t="shared" si="5"/>
        <v>128761.65013564166</v>
      </c>
      <c r="L24" s="2">
        <f t="shared" si="6"/>
        <v>0.17441616504608748</v>
      </c>
      <c r="P24" s="8">
        <f t="shared" si="7"/>
        <v>1.2589999999999999</v>
      </c>
    </row>
    <row r="25" spans="1:16" x14ac:dyDescent="0.2">
      <c r="A25">
        <v>30</v>
      </c>
      <c r="B25">
        <v>1.585</v>
      </c>
      <c r="C25" s="1">
        <v>265900</v>
      </c>
      <c r="D25">
        <v>70.69</v>
      </c>
      <c r="E25" s="12"/>
      <c r="F25" s="13">
        <v>398.5</v>
      </c>
      <c r="P25" s="8">
        <f t="shared" si="7"/>
        <v>1.585</v>
      </c>
    </row>
    <row r="26" spans="1:16" x14ac:dyDescent="0.2">
      <c r="A26">
        <v>30</v>
      </c>
      <c r="B26">
        <v>1.9950000000000001</v>
      </c>
      <c r="C26" s="1">
        <v>317000</v>
      </c>
      <c r="D26">
        <v>70.06</v>
      </c>
      <c r="E26" s="12">
        <v>5474000</v>
      </c>
      <c r="F26" s="13">
        <v>440</v>
      </c>
      <c r="G26" s="2">
        <f t="shared" si="1"/>
        <v>621353.74467364023</v>
      </c>
      <c r="H26" s="2">
        <f t="shared" si="4"/>
        <v>0.92180439547480209</v>
      </c>
      <c r="I26" s="2">
        <f t="shared" si="8"/>
        <v>268929.07671986351</v>
      </c>
      <c r="J26" s="2">
        <f t="shared" ref="J26:J78" si="10">(I26-C26)^2/C26^2</f>
        <v>2.2995687737013683E-2</v>
      </c>
      <c r="K26" s="2">
        <f t="shared" si="5"/>
        <v>173423.39117013189</v>
      </c>
      <c r="L26" s="2">
        <f t="shared" si="6"/>
        <v>0.20513929487889182</v>
      </c>
      <c r="P26" s="8">
        <f t="shared" si="7"/>
        <v>1.9950000000000001</v>
      </c>
    </row>
    <row r="27" spans="1:16" x14ac:dyDescent="0.2">
      <c r="A27">
        <v>30</v>
      </c>
      <c r="B27">
        <v>2.512</v>
      </c>
      <c r="C27" s="1">
        <v>379700</v>
      </c>
      <c r="D27">
        <v>69.430000000000007</v>
      </c>
      <c r="E27" s="13"/>
      <c r="F27" s="13">
        <v>498.6</v>
      </c>
      <c r="P27" s="8">
        <f t="shared" si="7"/>
        <v>2.512</v>
      </c>
    </row>
    <row r="28" spans="1:16" x14ac:dyDescent="0.2">
      <c r="A28">
        <v>30</v>
      </c>
      <c r="B28">
        <v>3.1619999999999999</v>
      </c>
      <c r="C28" s="1">
        <v>455500</v>
      </c>
      <c r="D28">
        <v>68.94</v>
      </c>
      <c r="E28" s="12">
        <v>7377000</v>
      </c>
      <c r="F28" s="13">
        <v>561.6</v>
      </c>
      <c r="G28" s="2">
        <f t="shared" si="1"/>
        <v>826927.86296452279</v>
      </c>
      <c r="H28" s="2">
        <f t="shared" si="4"/>
        <v>0.66492428742683862</v>
      </c>
      <c r="I28" s="2">
        <f t="shared" si="8"/>
        <v>363062.56208450097</v>
      </c>
      <c r="J28" s="2">
        <f t="shared" si="10"/>
        <v>4.1183100214992691E-2</v>
      </c>
      <c r="K28" s="2">
        <f t="shared" si="5"/>
        <v>230800.30574805877</v>
      </c>
      <c r="L28" s="2">
        <f t="shared" si="6"/>
        <v>0.24334823481712534</v>
      </c>
      <c r="P28" s="8">
        <f>B28*$S$2</f>
        <v>3.1619999999999999</v>
      </c>
    </row>
    <row r="29" spans="1:16" x14ac:dyDescent="0.2">
      <c r="A29">
        <v>30</v>
      </c>
      <c r="B29">
        <v>3.9809999999999999</v>
      </c>
      <c r="C29" s="1">
        <v>542100</v>
      </c>
      <c r="D29">
        <v>68.790000000000006</v>
      </c>
      <c r="E29" s="13"/>
      <c r="F29" s="13">
        <v>649.1</v>
      </c>
      <c r="P29" s="8">
        <f t="shared" si="7"/>
        <v>3.9809999999999999</v>
      </c>
    </row>
    <row r="30" spans="1:16" x14ac:dyDescent="0.2">
      <c r="A30">
        <v>30</v>
      </c>
      <c r="B30">
        <v>5.0119999999999996</v>
      </c>
      <c r="C30" s="1">
        <v>647200</v>
      </c>
      <c r="D30">
        <v>68.319999999999993</v>
      </c>
      <c r="E30" s="12">
        <v>8919000</v>
      </c>
      <c r="F30" s="13">
        <v>760.6</v>
      </c>
      <c r="G30" s="2">
        <f t="shared" si="1"/>
        <v>1026311.6933914371</v>
      </c>
      <c r="H30" s="2">
        <f t="shared" si="4"/>
        <v>0.34312893552802476</v>
      </c>
      <c r="I30" s="2">
        <f t="shared" si="8"/>
        <v>470084.57439965312</v>
      </c>
      <c r="J30" s="2">
        <f t="shared" si="10"/>
        <v>7.4892056610486049E-2</v>
      </c>
      <c r="K30" s="2">
        <f t="shared" si="5"/>
        <v>286449.47550608061</v>
      </c>
      <c r="L30" s="2">
        <f t="shared" si="6"/>
        <v>0.31069690364062791</v>
      </c>
      <c r="P30" s="8">
        <f t="shared" si="7"/>
        <v>5.0119999999999996</v>
      </c>
    </row>
    <row r="31" spans="1:16" x14ac:dyDescent="0.2">
      <c r="A31">
        <v>30</v>
      </c>
      <c r="B31">
        <v>6.31</v>
      </c>
      <c r="C31" s="1">
        <v>765500</v>
      </c>
      <c r="D31">
        <v>67.28</v>
      </c>
      <c r="E31" s="12"/>
      <c r="F31" s="13">
        <v>902.9</v>
      </c>
      <c r="P31" s="8">
        <f t="shared" si="7"/>
        <v>6.31</v>
      </c>
    </row>
    <row r="32" spans="1:16" x14ac:dyDescent="0.2">
      <c r="A32">
        <v>30</v>
      </c>
      <c r="B32">
        <v>7.9429999999999996</v>
      </c>
      <c r="C32" s="1">
        <v>912100</v>
      </c>
      <c r="D32">
        <v>67.239999999999995</v>
      </c>
      <c r="E32" s="12">
        <v>11600000</v>
      </c>
      <c r="F32" s="13">
        <v>1072</v>
      </c>
      <c r="G32" s="2">
        <f t="shared" si="1"/>
        <v>1359797.2951188376</v>
      </c>
      <c r="H32" s="2">
        <f t="shared" si="4"/>
        <v>0.24092619929775227</v>
      </c>
      <c r="I32" s="2">
        <f t="shared" si="8"/>
        <v>647048.6489176288</v>
      </c>
      <c r="J32" s="2">
        <f t="shared" si="10"/>
        <v>8.4445232013478685E-2</v>
      </c>
      <c r="K32" s="2">
        <f t="shared" si="5"/>
        <v>379527.21818284597</v>
      </c>
      <c r="L32" s="2">
        <f t="shared" si="6"/>
        <v>0.34093612670916645</v>
      </c>
      <c r="P32" s="8">
        <f t="shared" si="7"/>
        <v>7.9429999999999996</v>
      </c>
    </row>
    <row r="33" spans="1:16" x14ac:dyDescent="0.2">
      <c r="A33">
        <v>30</v>
      </c>
      <c r="B33">
        <v>10</v>
      </c>
      <c r="C33" s="1">
        <v>1083000</v>
      </c>
      <c r="D33">
        <v>66.38</v>
      </c>
      <c r="E33" s="12"/>
      <c r="F33" s="13">
        <v>1313</v>
      </c>
      <c r="P33" s="8">
        <f t="shared" si="7"/>
        <v>10</v>
      </c>
    </row>
    <row r="34" spans="1:16" x14ac:dyDescent="0.2">
      <c r="A34">
        <v>30</v>
      </c>
      <c r="B34">
        <v>12.59</v>
      </c>
      <c r="C34" s="1">
        <v>1279000</v>
      </c>
      <c r="D34">
        <v>66.06</v>
      </c>
      <c r="E34" s="12">
        <v>15700000</v>
      </c>
      <c r="F34" s="13">
        <v>1596</v>
      </c>
      <c r="G34" s="2">
        <f t="shared" si="1"/>
        <v>1881346.8058247904</v>
      </c>
      <c r="H34" s="2">
        <f t="shared" si="4"/>
        <v>0.22179519555221305</v>
      </c>
      <c r="I34" s="2">
        <f t="shared" si="8"/>
        <v>932956.39422852418</v>
      </c>
      <c r="J34" s="2">
        <f t="shared" si="10"/>
        <v>7.3201599113437418E-2</v>
      </c>
      <c r="K34" s="2">
        <f t="shared" si="5"/>
        <v>525094.67566595261</v>
      </c>
      <c r="L34" s="2">
        <f t="shared" si="6"/>
        <v>0.34745017276081552</v>
      </c>
      <c r="P34" s="8">
        <f t="shared" si="7"/>
        <v>12.59</v>
      </c>
    </row>
    <row r="35" spans="1:16" x14ac:dyDescent="0.2">
      <c r="A35">
        <v>30</v>
      </c>
      <c r="B35">
        <v>15.85</v>
      </c>
      <c r="C35" s="1">
        <v>1504000</v>
      </c>
      <c r="D35">
        <v>65.12</v>
      </c>
      <c r="E35" s="12"/>
      <c r="F35" s="13">
        <v>1948</v>
      </c>
      <c r="P35" s="8">
        <f t="shared" si="7"/>
        <v>15.85</v>
      </c>
    </row>
    <row r="36" spans="1:16" x14ac:dyDescent="0.2">
      <c r="A36">
        <v>30</v>
      </c>
      <c r="B36">
        <v>19.95</v>
      </c>
      <c r="C36" s="1">
        <v>1778000</v>
      </c>
      <c r="D36">
        <v>64.55</v>
      </c>
      <c r="E36" s="12">
        <v>18560000</v>
      </c>
      <c r="F36" s="13">
        <v>2381</v>
      </c>
      <c r="G36" s="2">
        <f t="shared" si="1"/>
        <v>2346745.4942612639</v>
      </c>
      <c r="H36" s="2">
        <f t="shared" si="4"/>
        <v>0.10232280214067743</v>
      </c>
      <c r="I36" s="2">
        <f t="shared" si="8"/>
        <v>1230177.3562473361</v>
      </c>
      <c r="J36" s="2">
        <f t="shared" si="10"/>
        <v>9.4932833939677067E-2</v>
      </c>
      <c r="K36" s="2">
        <f t="shared" si="5"/>
        <v>654990.11684845877</v>
      </c>
      <c r="L36" s="2">
        <f t="shared" si="6"/>
        <v>0.39893638080477373</v>
      </c>
      <c r="P36" s="8">
        <f t="shared" si="7"/>
        <v>19.95</v>
      </c>
    </row>
    <row r="37" spans="1:16" x14ac:dyDescent="0.2">
      <c r="A37">
        <v>30</v>
      </c>
      <c r="B37">
        <v>25.12</v>
      </c>
      <c r="C37" s="1">
        <v>2089000</v>
      </c>
      <c r="D37">
        <v>63.88</v>
      </c>
      <c r="E37" s="12"/>
      <c r="F37" s="13">
        <v>2958</v>
      </c>
      <c r="P37" s="8">
        <f t="shared" si="7"/>
        <v>25.12</v>
      </c>
    </row>
    <row r="38" spans="1:16" x14ac:dyDescent="0.2">
      <c r="A38">
        <v>30</v>
      </c>
      <c r="B38">
        <v>31.62</v>
      </c>
      <c r="C38" s="1">
        <v>2460000</v>
      </c>
      <c r="D38">
        <v>63.7</v>
      </c>
      <c r="E38" s="12">
        <v>25010000</v>
      </c>
      <c r="F38" s="13">
        <v>3693</v>
      </c>
      <c r="G38" s="2">
        <f t="shared" si="1"/>
        <v>3266615.8473906144</v>
      </c>
      <c r="H38" s="2">
        <f t="shared" si="4"/>
        <v>0.10751357083443702</v>
      </c>
      <c r="I38" s="2">
        <f t="shared" si="8"/>
        <v>1786538.9417735429</v>
      </c>
      <c r="J38" s="2">
        <f t="shared" si="10"/>
        <v>7.4947087868910606E-2</v>
      </c>
      <c r="K38" s="2">
        <f t="shared" si="5"/>
        <v>911731.20426292077</v>
      </c>
      <c r="L38" s="2">
        <f t="shared" si="6"/>
        <v>0.39611611207831748</v>
      </c>
      <c r="P38" s="8">
        <f t="shared" si="7"/>
        <v>31.62</v>
      </c>
    </row>
    <row r="39" spans="1:16" x14ac:dyDescent="0.2">
      <c r="A39">
        <v>30</v>
      </c>
      <c r="B39">
        <v>39.81</v>
      </c>
      <c r="C39" s="1">
        <v>2882000</v>
      </c>
      <c r="D39">
        <v>62.36</v>
      </c>
      <c r="E39" s="12"/>
      <c r="F39" s="13">
        <v>4652</v>
      </c>
      <c r="P39" s="8">
        <f t="shared" si="7"/>
        <v>39.81</v>
      </c>
    </row>
    <row r="40" spans="1:16" x14ac:dyDescent="0.2">
      <c r="A40">
        <v>30</v>
      </c>
      <c r="B40">
        <v>50</v>
      </c>
      <c r="C40" s="1">
        <v>3217000</v>
      </c>
      <c r="D40">
        <v>59.82</v>
      </c>
      <c r="E40" s="12"/>
      <c r="F40" s="13">
        <v>5913</v>
      </c>
      <c r="P40" s="8">
        <f t="shared" si="7"/>
        <v>50</v>
      </c>
    </row>
    <row r="41" spans="1:16" x14ac:dyDescent="0.2">
      <c r="A41">
        <v>40</v>
      </c>
      <c r="B41">
        <v>0.01</v>
      </c>
      <c r="C41">
        <v>465.1</v>
      </c>
      <c r="D41">
        <v>87.29</v>
      </c>
      <c r="E41" s="13">
        <v>16040</v>
      </c>
      <c r="F41" s="13">
        <v>42.38</v>
      </c>
      <c r="G41" s="2">
        <f t="shared" si="1"/>
        <v>4076.3481511295522</v>
      </c>
      <c r="H41" s="2">
        <f t="shared" si="4"/>
        <v>60.286765808527029</v>
      </c>
      <c r="K41" s="2">
        <f t="shared" si="5"/>
        <v>1137.7321308818898</v>
      </c>
      <c r="L41" s="2">
        <f t="shared" si="6"/>
        <v>2.0915224927166802</v>
      </c>
      <c r="P41" s="8">
        <f>B41*$S$3</f>
        <v>1.3000000000000002E-3</v>
      </c>
    </row>
    <row r="42" spans="1:16" x14ac:dyDescent="0.2">
      <c r="A42">
        <v>40</v>
      </c>
      <c r="B42">
        <v>1.259E-2</v>
      </c>
      <c r="C42">
        <v>581.5</v>
      </c>
      <c r="D42">
        <v>86.94</v>
      </c>
      <c r="E42" s="13">
        <v>19860</v>
      </c>
      <c r="F42" s="13">
        <v>38.68</v>
      </c>
      <c r="G42" s="2">
        <f t="shared" si="1"/>
        <v>4704.1472820948366</v>
      </c>
      <c r="H42" s="2">
        <f t="shared" si="4"/>
        <v>50.263522563548158</v>
      </c>
      <c r="K42" s="2">
        <f t="shared" si="5"/>
        <v>1312.9544663050845</v>
      </c>
      <c r="L42" s="2">
        <f t="shared" si="6"/>
        <v>1.5822501810337393</v>
      </c>
      <c r="P42" s="8">
        <f t="shared" ref="P42:P78" si="11">B42*$S$3</f>
        <v>1.6367E-3</v>
      </c>
    </row>
    <row r="43" spans="1:16" x14ac:dyDescent="0.2">
      <c r="A43">
        <v>40</v>
      </c>
      <c r="B43">
        <v>1.585E-2</v>
      </c>
      <c r="C43">
        <v>727</v>
      </c>
      <c r="D43">
        <v>86.54</v>
      </c>
      <c r="E43" s="13">
        <v>24310</v>
      </c>
      <c r="F43" s="13">
        <v>38.369999999999997</v>
      </c>
      <c r="G43" s="2">
        <f t="shared" si="1"/>
        <v>5485.5137325572141</v>
      </c>
      <c r="H43" s="2">
        <f t="shared" si="4"/>
        <v>42.84240399852343</v>
      </c>
      <c r="K43" s="2">
        <f t="shared" si="5"/>
        <v>1531.0383207074233</v>
      </c>
      <c r="L43" s="2">
        <f t="shared" si="6"/>
        <v>1.223163953474669</v>
      </c>
      <c r="P43" s="8">
        <f t="shared" si="11"/>
        <v>2.0604999999999998E-3</v>
      </c>
    </row>
    <row r="44" spans="1:16" x14ac:dyDescent="0.2">
      <c r="A44">
        <v>40</v>
      </c>
      <c r="B44">
        <v>1.9949999999999999E-2</v>
      </c>
      <c r="C44">
        <v>907.7</v>
      </c>
      <c r="D44">
        <v>86.11</v>
      </c>
      <c r="E44" s="13">
        <v>29690</v>
      </c>
      <c r="F44" s="13">
        <v>37.94</v>
      </c>
      <c r="G44" s="2">
        <f t="shared" si="1"/>
        <v>6380.819479552757</v>
      </c>
      <c r="H44" s="2">
        <f t="shared" si="4"/>
        <v>36.356761154918274</v>
      </c>
      <c r="K44" s="2">
        <f t="shared" si="5"/>
        <v>1780.9232857680674</v>
      </c>
      <c r="L44" s="2">
        <f t="shared" si="6"/>
        <v>0.92547767246422874</v>
      </c>
      <c r="P44" s="8">
        <f t="shared" si="11"/>
        <v>2.5934999999999999E-3</v>
      </c>
    </row>
    <row r="45" spans="1:16" x14ac:dyDescent="0.2">
      <c r="A45">
        <v>40</v>
      </c>
      <c r="B45">
        <v>2.512E-2</v>
      </c>
      <c r="C45">
        <v>1131</v>
      </c>
      <c r="D45">
        <v>85.62</v>
      </c>
      <c r="E45" s="13">
        <v>36090</v>
      </c>
      <c r="F45" s="13">
        <v>38.81</v>
      </c>
      <c r="G45" s="2">
        <f t="shared" si="1"/>
        <v>7453.5216818470753</v>
      </c>
      <c r="H45" s="2">
        <f t="shared" si="4"/>
        <v>31.250390230335643</v>
      </c>
      <c r="K45" s="2">
        <f t="shared" si="5"/>
        <v>2080.3206181769378</v>
      </c>
      <c r="L45" s="2">
        <f t="shared" si="6"/>
        <v>0.70453182679572268</v>
      </c>
      <c r="P45" s="8">
        <f t="shared" si="11"/>
        <v>3.2656E-3</v>
      </c>
    </row>
    <row r="46" spans="1:16" x14ac:dyDescent="0.2">
      <c r="A46">
        <v>40</v>
      </c>
      <c r="B46">
        <v>3.1620000000000002E-2</v>
      </c>
      <c r="C46">
        <v>1409</v>
      </c>
      <c r="D46">
        <v>85.12</v>
      </c>
      <c r="E46" s="13">
        <v>43830</v>
      </c>
      <c r="F46" s="13">
        <v>38.57</v>
      </c>
      <c r="G46" s="2">
        <f t="shared" si="1"/>
        <v>8642.7320325961482</v>
      </c>
      <c r="H46" s="2">
        <f t="shared" si="4"/>
        <v>26.357416969893734</v>
      </c>
      <c r="K46" s="2">
        <f t="shared" si="5"/>
        <v>2412.2360425377419</v>
      </c>
      <c r="L46" s="2">
        <f t="shared" si="6"/>
        <v>0.50697234147044667</v>
      </c>
      <c r="P46" s="8">
        <f t="shared" si="11"/>
        <v>4.1106000000000007E-3</v>
      </c>
    </row>
    <row r="47" spans="1:16" x14ac:dyDescent="0.2">
      <c r="A47">
        <v>40</v>
      </c>
      <c r="B47">
        <v>3.9809999999999998E-2</v>
      </c>
      <c r="C47">
        <v>1748</v>
      </c>
      <c r="D47">
        <v>84.73</v>
      </c>
      <c r="E47" s="13">
        <v>52890</v>
      </c>
      <c r="F47" s="13">
        <v>39.22</v>
      </c>
      <c r="G47" s="2">
        <f t="shared" si="1"/>
        <v>10025.286738096313</v>
      </c>
      <c r="H47" s="2">
        <f t="shared" si="4"/>
        <v>22.422970398554575</v>
      </c>
      <c r="I47" s="2">
        <f t="shared" si="8"/>
        <v>4740.314578984865</v>
      </c>
      <c r="J47" s="2">
        <f t="shared" si="10"/>
        <v>2.9304319482499026</v>
      </c>
      <c r="K47" s="2">
        <f t="shared" si="5"/>
        <v>2798.1149843826934</v>
      </c>
      <c r="L47" s="2">
        <f t="shared" si="6"/>
        <v>0.36090330119844849</v>
      </c>
      <c r="P47" s="8">
        <f t="shared" si="11"/>
        <v>5.1752999999999999E-3</v>
      </c>
    </row>
    <row r="48" spans="1:16" x14ac:dyDescent="0.2">
      <c r="A48">
        <v>40</v>
      </c>
      <c r="B48">
        <v>5.0119999999999998E-2</v>
      </c>
      <c r="C48">
        <v>2166</v>
      </c>
      <c r="D48">
        <v>84.37</v>
      </c>
      <c r="E48" s="13">
        <v>63670</v>
      </c>
      <c r="F48" s="13">
        <v>40.71</v>
      </c>
      <c r="G48" s="2">
        <f t="shared" si="1"/>
        <v>11662.831067756888</v>
      </c>
      <c r="H48" s="2">
        <f t="shared" si="4"/>
        <v>19.223856718221509</v>
      </c>
      <c r="K48" s="2">
        <f t="shared" si="5"/>
        <v>3255.1629916982642</v>
      </c>
      <c r="L48" s="2">
        <f t="shared" si="6"/>
        <v>0.25285342911501285</v>
      </c>
      <c r="M48" s="9"/>
      <c r="P48" s="8">
        <f t="shared" si="11"/>
        <v>6.5155999999999999E-3</v>
      </c>
    </row>
    <row r="49" spans="1:16" x14ac:dyDescent="0.2">
      <c r="A49">
        <v>40</v>
      </c>
      <c r="B49">
        <v>6.3100000000000003E-2</v>
      </c>
      <c r="C49">
        <v>2689</v>
      </c>
      <c r="D49">
        <v>84.14</v>
      </c>
      <c r="E49" s="13">
        <v>76800</v>
      </c>
      <c r="F49" s="13">
        <v>44.35</v>
      </c>
      <c r="G49" s="2">
        <f t="shared" si="1"/>
        <v>13741.133028651022</v>
      </c>
      <c r="H49" s="2">
        <f t="shared" si="4"/>
        <v>16.893148620033717</v>
      </c>
      <c r="I49" s="2">
        <f t="shared" si="8"/>
        <v>6326.973516234093</v>
      </c>
      <c r="J49" s="2">
        <f t="shared" si="10"/>
        <v>1.8303639851158207</v>
      </c>
      <c r="K49" s="2">
        <f t="shared" si="5"/>
        <v>3835.2289799109935</v>
      </c>
      <c r="L49" s="2">
        <f t="shared" si="6"/>
        <v>0.18170260951678219</v>
      </c>
      <c r="M49" s="9"/>
      <c r="P49" s="8">
        <f t="shared" si="11"/>
        <v>8.2030000000000002E-3</v>
      </c>
    </row>
    <row r="50" spans="1:16" x14ac:dyDescent="0.2">
      <c r="A50">
        <v>40</v>
      </c>
      <c r="B50">
        <v>7.9430000000000001E-2</v>
      </c>
      <c r="C50">
        <v>3344</v>
      </c>
      <c r="D50">
        <v>83.8</v>
      </c>
      <c r="E50" s="13">
        <v>93220</v>
      </c>
      <c r="F50" s="13">
        <v>43.62</v>
      </c>
      <c r="G50" s="2">
        <f t="shared" si="1"/>
        <v>15888.697816141419</v>
      </c>
      <c r="H50" s="2">
        <f t="shared" si="4"/>
        <v>14.073038343536027</v>
      </c>
      <c r="I50" s="2">
        <f t="shared" si="8"/>
        <v>7039.8664167261795</v>
      </c>
      <c r="J50" s="2">
        <f t="shared" si="10"/>
        <v>1.2215183455661152</v>
      </c>
      <c r="K50" s="2">
        <f t="shared" si="5"/>
        <v>4434.6266199779529</v>
      </c>
      <c r="L50" s="2">
        <f t="shared" si="6"/>
        <v>0.10637012017923037</v>
      </c>
      <c r="M50" s="9"/>
      <c r="P50" s="8">
        <f t="shared" si="11"/>
        <v>1.0325900000000001E-2</v>
      </c>
    </row>
    <row r="51" spans="1:16" x14ac:dyDescent="0.2">
      <c r="A51">
        <v>40</v>
      </c>
      <c r="B51">
        <v>0.1</v>
      </c>
      <c r="C51">
        <v>4132</v>
      </c>
      <c r="D51">
        <v>83.05</v>
      </c>
      <c r="E51" s="12">
        <v>112000</v>
      </c>
      <c r="F51" s="13">
        <v>49.26</v>
      </c>
      <c r="G51" s="2">
        <f t="shared" si="1"/>
        <v>18818.694675647315</v>
      </c>
      <c r="H51" s="2">
        <f t="shared" si="4"/>
        <v>12.633611189863684</v>
      </c>
      <c r="I51" s="2">
        <f t="shared" si="8"/>
        <v>8385.8186415417131</v>
      </c>
      <c r="J51" s="2">
        <f t="shared" si="10"/>
        <v>1.0598326987678504</v>
      </c>
      <c r="K51" s="2">
        <f t="shared" si="5"/>
        <v>5252.4055355298951</v>
      </c>
      <c r="L51" s="2">
        <f t="shared" si="6"/>
        <v>7.3524125216244324E-2</v>
      </c>
      <c r="M51" s="9"/>
      <c r="P51" s="8">
        <f t="shared" si="11"/>
        <v>1.3000000000000001E-2</v>
      </c>
    </row>
    <row r="52" spans="1:16" x14ac:dyDescent="0.2">
      <c r="A52">
        <v>40</v>
      </c>
      <c r="B52">
        <v>0.12590000000000001</v>
      </c>
      <c r="C52">
        <v>5079</v>
      </c>
      <c r="D52">
        <v>82.6</v>
      </c>
      <c r="E52" s="12">
        <v>132000</v>
      </c>
      <c r="F52" s="13">
        <v>51.72</v>
      </c>
      <c r="G52" s="2">
        <f t="shared" si="1"/>
        <v>21595.471053988153</v>
      </c>
      <c r="H52" s="2">
        <f t="shared" si="4"/>
        <v>10.574944468739787</v>
      </c>
      <c r="I52" s="2">
        <f t="shared" si="8"/>
        <v>9495.5229731486179</v>
      </c>
      <c r="J52" s="2">
        <f t="shared" si="10"/>
        <v>0.75614408984431136</v>
      </c>
      <c r="K52" s="2">
        <f t="shared" si="5"/>
        <v>6027.4197366689223</v>
      </c>
      <c r="L52" s="2">
        <f t="shared" si="6"/>
        <v>3.4869421358838595E-2</v>
      </c>
      <c r="M52" s="9"/>
      <c r="P52" s="8">
        <f t="shared" si="11"/>
        <v>1.6367000000000003E-2</v>
      </c>
    </row>
    <row r="53" spans="1:16" x14ac:dyDescent="0.2">
      <c r="A53">
        <v>40</v>
      </c>
      <c r="B53">
        <v>0.1585</v>
      </c>
      <c r="C53">
        <v>6295</v>
      </c>
      <c r="D53">
        <v>82.02</v>
      </c>
      <c r="E53" s="12">
        <v>160300</v>
      </c>
      <c r="F53" s="13">
        <v>50.99</v>
      </c>
      <c r="G53" s="2">
        <f t="shared" si="1"/>
        <v>24993.669342301539</v>
      </c>
      <c r="H53" s="2">
        <f t="shared" si="4"/>
        <v>8.8232774267744674</v>
      </c>
      <c r="I53" s="2">
        <f t="shared" si="8"/>
        <v>10579.78406391438</v>
      </c>
      <c r="J53" s="2">
        <f t="shared" si="10"/>
        <v>0.46330438569069027</v>
      </c>
      <c r="K53" s="2">
        <f t="shared" si="5"/>
        <v>6975.8763543036675</v>
      </c>
      <c r="L53" s="2">
        <f t="shared" si="6"/>
        <v>1.169890017859916E-2</v>
      </c>
      <c r="M53" s="9"/>
      <c r="P53" s="8">
        <f t="shared" si="11"/>
        <v>2.0605000000000002E-2</v>
      </c>
    </row>
    <row r="54" spans="1:16" x14ac:dyDescent="0.2">
      <c r="A54">
        <v>40</v>
      </c>
      <c r="B54">
        <v>0.19950000000000001</v>
      </c>
      <c r="C54">
        <v>7741</v>
      </c>
      <c r="D54">
        <v>81.34</v>
      </c>
      <c r="E54" s="12">
        <v>189900</v>
      </c>
      <c r="F54" s="13">
        <v>54.77</v>
      </c>
      <c r="G54" s="2">
        <f t="shared" si="1"/>
        <v>28947.161893097258</v>
      </c>
      <c r="H54" s="2">
        <f t="shared" si="4"/>
        <v>7.5046425305843387</v>
      </c>
      <c r="I54" s="2">
        <f t="shared" si="8"/>
        <v>12165.611601030991</v>
      </c>
      <c r="J54" s="2">
        <f t="shared" si="10"/>
        <v>0.32670529440864404</v>
      </c>
      <c r="K54" s="2">
        <f t="shared" si="5"/>
        <v>8079.3187830363804</v>
      </c>
      <c r="L54" s="2">
        <f t="shared" si="6"/>
        <v>1.9101087101181836E-3</v>
      </c>
      <c r="M54" s="9"/>
      <c r="P54" s="8">
        <f t="shared" si="11"/>
        <v>2.5935000000000003E-2</v>
      </c>
    </row>
    <row r="55" spans="1:16" x14ac:dyDescent="0.2">
      <c r="A55">
        <v>40</v>
      </c>
      <c r="B55">
        <v>0.25119999999999998</v>
      </c>
      <c r="C55">
        <v>9589</v>
      </c>
      <c r="D55">
        <v>80.739999999999995</v>
      </c>
      <c r="E55" s="12">
        <v>231700</v>
      </c>
      <c r="F55" s="13">
        <v>60.56</v>
      </c>
      <c r="G55" s="2">
        <f t="shared" si="1"/>
        <v>34525.489233299253</v>
      </c>
      <c r="H55" s="2">
        <f t="shared" si="4"/>
        <v>6.7627601120240399</v>
      </c>
      <c r="I55" s="2">
        <f t="shared" si="8"/>
        <v>14461.341514444804</v>
      </c>
      <c r="J55" s="2">
        <f t="shared" si="10"/>
        <v>0.25818369128423257</v>
      </c>
      <c r="K55" s="2">
        <f t="shared" si="5"/>
        <v>9636.2619135602235</v>
      </c>
      <c r="L55" s="2">
        <f t="shared" si="6"/>
        <v>2.4292710007701369E-5</v>
      </c>
      <c r="P55" s="8">
        <f t="shared" si="11"/>
        <v>3.2655999999999998E-2</v>
      </c>
    </row>
    <row r="56" spans="1:16" x14ac:dyDescent="0.2">
      <c r="A56">
        <v>40</v>
      </c>
      <c r="B56">
        <v>0.31619999999999998</v>
      </c>
      <c r="C56">
        <v>11750</v>
      </c>
      <c r="D56">
        <v>80.400000000000006</v>
      </c>
      <c r="E56" s="12">
        <v>275200</v>
      </c>
      <c r="F56" s="13">
        <v>66.12</v>
      </c>
      <c r="G56" s="2">
        <f t="shared" si="1"/>
        <v>40218.119127914353</v>
      </c>
      <c r="H56" s="2">
        <f t="shared" si="4"/>
        <v>5.8700502068347529</v>
      </c>
      <c r="I56" s="2">
        <f t="shared" si="8"/>
        <v>16800.005348355593</v>
      </c>
      <c r="J56" s="2">
        <f t="shared" si="10"/>
        <v>0.18471745780657378</v>
      </c>
      <c r="K56" s="2">
        <f t="shared" si="5"/>
        <v>11225.107542098529</v>
      </c>
      <c r="L56" s="2">
        <f t="shared" si="6"/>
        <v>1.9955606508780268E-3</v>
      </c>
      <c r="P56" s="8">
        <f t="shared" si="11"/>
        <v>4.1105999999999997E-2</v>
      </c>
    </row>
    <row r="57" spans="1:16" x14ac:dyDescent="0.2">
      <c r="A57">
        <v>40</v>
      </c>
      <c r="B57">
        <v>0.39810000000000001</v>
      </c>
      <c r="C57">
        <v>14490</v>
      </c>
      <c r="D57">
        <v>79.790000000000006</v>
      </c>
      <c r="E57" s="12">
        <v>330300</v>
      </c>
      <c r="F57" s="13">
        <v>69.83</v>
      </c>
      <c r="G57" s="2">
        <f t="shared" si="1"/>
        <v>46866.492389270883</v>
      </c>
      <c r="H57" s="2">
        <f t="shared" si="4"/>
        <v>4.992554582668399</v>
      </c>
      <c r="I57" s="2">
        <f t="shared" si="8"/>
        <v>19291.550554579109</v>
      </c>
      <c r="J57" s="2">
        <f t="shared" si="10"/>
        <v>0.10980604280612817</v>
      </c>
      <c r="K57" s="2">
        <f t="shared" si="5"/>
        <v>13080.70662174175</v>
      </c>
      <c r="L57" s="2">
        <f t="shared" si="6"/>
        <v>9.4594536104838471E-3</v>
      </c>
      <c r="M57" s="9"/>
      <c r="P57" s="8">
        <f t="shared" si="11"/>
        <v>5.1753E-2</v>
      </c>
    </row>
    <row r="58" spans="1:16" x14ac:dyDescent="0.2">
      <c r="A58">
        <v>40</v>
      </c>
      <c r="B58">
        <v>0.50119999999999998</v>
      </c>
      <c r="C58">
        <v>17780</v>
      </c>
      <c r="D58">
        <v>79.28</v>
      </c>
      <c r="E58" s="12">
        <v>391200</v>
      </c>
      <c r="F58" s="13">
        <v>75.87</v>
      </c>
      <c r="G58" s="2">
        <f t="shared" si="1"/>
        <v>54413.61673715643</v>
      </c>
      <c r="H58" s="2">
        <f t="shared" si="4"/>
        <v>4.245179728378937</v>
      </c>
      <c r="I58" s="2">
        <f t="shared" si="8"/>
        <v>22313.596182868652</v>
      </c>
      <c r="J58" s="2">
        <f t="shared" si="10"/>
        <v>6.5016285627362849E-2</v>
      </c>
      <c r="K58" s="2">
        <f t="shared" si="5"/>
        <v>15187.152280454951</v>
      </c>
      <c r="L58" s="2">
        <f t="shared" si="6"/>
        <v>2.1266230103812123E-2</v>
      </c>
      <c r="P58" s="8">
        <f t="shared" si="11"/>
        <v>6.5156000000000006E-2</v>
      </c>
    </row>
    <row r="59" spans="1:16" x14ac:dyDescent="0.2">
      <c r="A59">
        <v>40</v>
      </c>
      <c r="B59">
        <v>0.63100000000000001</v>
      </c>
      <c r="C59">
        <v>21560</v>
      </c>
      <c r="D59">
        <v>78.89</v>
      </c>
      <c r="E59" s="12">
        <v>454400</v>
      </c>
      <c r="F59" s="13">
        <v>82.71</v>
      </c>
      <c r="G59" s="2">
        <f t="shared" si="1"/>
        <v>62285.796466575222</v>
      </c>
      <c r="H59" s="2">
        <f t="shared" si="4"/>
        <v>3.5681381419865321</v>
      </c>
      <c r="I59" s="2">
        <f t="shared" si="8"/>
        <v>25553.830400601153</v>
      </c>
      <c r="J59" s="2">
        <f t="shared" si="10"/>
        <v>3.431481990279095E-2</v>
      </c>
      <c r="K59" s="2">
        <f t="shared" si="5"/>
        <v>17384.322759074414</v>
      </c>
      <c r="L59" s="2">
        <f t="shared" si="6"/>
        <v>3.7510800467917806E-2</v>
      </c>
      <c r="P59" s="8">
        <f t="shared" si="11"/>
        <v>8.2030000000000006E-2</v>
      </c>
    </row>
    <row r="60" spans="1:16" x14ac:dyDescent="0.2">
      <c r="A60">
        <v>40</v>
      </c>
      <c r="B60">
        <v>0.79430000000000001</v>
      </c>
      <c r="C60">
        <v>26420</v>
      </c>
      <c r="D60">
        <v>78.53</v>
      </c>
      <c r="E60" s="12">
        <v>546200</v>
      </c>
      <c r="F60" s="13">
        <v>94.86</v>
      </c>
      <c r="G60" s="2">
        <f t="shared" si="1"/>
        <v>74062.336535783441</v>
      </c>
      <c r="H60" s="2">
        <f t="shared" si="4"/>
        <v>3.2517749304870858</v>
      </c>
      <c r="I60" s="2">
        <f t="shared" si="8"/>
        <v>30676.778300580787</v>
      </c>
      <c r="J60" s="2">
        <f t="shared" si="10"/>
        <v>2.5959506825764343E-2</v>
      </c>
      <c r="K60" s="2">
        <f t="shared" si="5"/>
        <v>20671.222584753803</v>
      </c>
      <c r="L60" s="2">
        <f t="shared" si="6"/>
        <v>4.7346225346631896E-2</v>
      </c>
      <c r="P60" s="8">
        <f t="shared" si="11"/>
        <v>0.103259</v>
      </c>
    </row>
    <row r="61" spans="1:16" x14ac:dyDescent="0.2">
      <c r="A61">
        <v>40</v>
      </c>
      <c r="B61">
        <v>1</v>
      </c>
      <c r="C61">
        <v>32260</v>
      </c>
      <c r="D61">
        <v>77.98</v>
      </c>
      <c r="E61" s="12">
        <v>646700</v>
      </c>
      <c r="F61" s="13">
        <v>104.6</v>
      </c>
      <c r="G61" s="2">
        <f t="shared" si="1"/>
        <v>86261.539533219286</v>
      </c>
      <c r="H61" s="2">
        <f t="shared" si="4"/>
        <v>2.8020995253208922</v>
      </c>
      <c r="I61" s="2">
        <f t="shared" si="8"/>
        <v>35738.513174919157</v>
      </c>
      <c r="J61" s="2">
        <f t="shared" si="10"/>
        <v>1.1626756553028106E-2</v>
      </c>
      <c r="K61" s="2">
        <f t="shared" si="5"/>
        <v>24076.090056019097</v>
      </c>
      <c r="L61" s="2">
        <f t="shared" si="6"/>
        <v>6.4356580053023069E-2</v>
      </c>
      <c r="P61" s="8">
        <f t="shared" si="11"/>
        <v>0.13</v>
      </c>
    </row>
    <row r="62" spans="1:16" x14ac:dyDescent="0.2">
      <c r="A62">
        <v>40</v>
      </c>
      <c r="B62">
        <v>1.2589999999999999</v>
      </c>
      <c r="C62">
        <v>39360</v>
      </c>
      <c r="D62">
        <v>77.41</v>
      </c>
      <c r="E62" s="12">
        <v>761000</v>
      </c>
      <c r="F62" s="13">
        <v>121.3</v>
      </c>
      <c r="G62" s="2">
        <f t="shared" si="1"/>
        <v>101165.6317035891</v>
      </c>
      <c r="H62" s="2">
        <f t="shared" si="4"/>
        <v>2.4657322742382295</v>
      </c>
      <c r="I62" s="2">
        <f t="shared" si="8"/>
        <v>42565.354231262296</v>
      </c>
      <c r="J62" s="2">
        <f t="shared" si="10"/>
        <v>6.631959773468421E-3</v>
      </c>
      <c r="K62" s="2">
        <f t="shared" si="5"/>
        <v>28235.907597402609</v>
      </c>
      <c r="L62" s="2">
        <f t="shared" si="6"/>
        <v>7.9876494298463538E-2</v>
      </c>
      <c r="P62" s="8">
        <f t="shared" si="11"/>
        <v>0.16366999999999998</v>
      </c>
    </row>
    <row r="63" spans="1:16" x14ac:dyDescent="0.2">
      <c r="A63">
        <v>40</v>
      </c>
      <c r="B63">
        <v>1.585</v>
      </c>
      <c r="C63">
        <v>47900</v>
      </c>
      <c r="D63">
        <v>76.77</v>
      </c>
      <c r="E63" s="12">
        <v>910200</v>
      </c>
      <c r="F63" s="13">
        <v>139</v>
      </c>
      <c r="G63" s="2">
        <f t="shared" si="1"/>
        <v>119810.05997687913</v>
      </c>
      <c r="H63" s="2">
        <f t="shared" si="4"/>
        <v>2.2537631573599981</v>
      </c>
      <c r="I63" s="2">
        <f t="shared" si="8"/>
        <v>50858.300546602601</v>
      </c>
      <c r="J63" s="2">
        <f t="shared" si="10"/>
        <v>3.8142886947098581E-3</v>
      </c>
      <c r="K63" s="2">
        <f t="shared" si="5"/>
        <v>33439.674381298857</v>
      </c>
      <c r="L63" s="2">
        <f t="shared" si="6"/>
        <v>9.113498328496851E-2</v>
      </c>
      <c r="P63" s="8">
        <f t="shared" si="11"/>
        <v>0.20605000000000001</v>
      </c>
    </row>
    <row r="64" spans="1:16" x14ac:dyDescent="0.2">
      <c r="A64">
        <v>40</v>
      </c>
      <c r="B64">
        <v>1.9950000000000001</v>
      </c>
      <c r="C64">
        <v>58180</v>
      </c>
      <c r="D64">
        <v>76.09</v>
      </c>
      <c r="E64" s="12">
        <v>1053000</v>
      </c>
      <c r="F64" s="13">
        <v>160</v>
      </c>
      <c r="G64" s="2">
        <f t="shared" si="1"/>
        <v>138445.95822503752</v>
      </c>
      <c r="H64" s="2">
        <f t="shared" si="4"/>
        <v>1.9033355338186799</v>
      </c>
      <c r="I64" s="2">
        <f t="shared" si="8"/>
        <v>59655.403920196863</v>
      </c>
      <c r="J64" s="2">
        <f t="shared" si="10"/>
        <v>6.4309396241163288E-4</v>
      </c>
      <c r="K64" s="2">
        <f t="shared" si="5"/>
        <v>38641.06038629455</v>
      </c>
      <c r="L64" s="2">
        <f t="shared" si="6"/>
        <v>0.11278583198431606</v>
      </c>
      <c r="P64" s="8">
        <f t="shared" si="11"/>
        <v>0.25935000000000002</v>
      </c>
    </row>
    <row r="65" spans="1:16" x14ac:dyDescent="0.2">
      <c r="A65">
        <v>40</v>
      </c>
      <c r="B65">
        <v>2.512</v>
      </c>
      <c r="C65">
        <v>70620</v>
      </c>
      <c r="D65">
        <v>75.53</v>
      </c>
      <c r="E65" s="12">
        <v>1232000</v>
      </c>
      <c r="F65" s="13">
        <v>180.9</v>
      </c>
      <c r="G65" s="2">
        <f t="shared" si="1"/>
        <v>160706.15907565429</v>
      </c>
      <c r="H65" s="2">
        <f t="shared" si="4"/>
        <v>1.6272741102182005</v>
      </c>
      <c r="I65" s="2">
        <f t="shared" si="8"/>
        <v>69796.001544717918</v>
      </c>
      <c r="J65" s="2">
        <f t="shared" si="10"/>
        <v>1.361436433566118E-4</v>
      </c>
      <c r="K65" s="2">
        <f t="shared" si="5"/>
        <v>44854.01001882612</v>
      </c>
      <c r="L65" s="2">
        <f t="shared" si="6"/>
        <v>0.13311844649456969</v>
      </c>
      <c r="P65" s="8">
        <f t="shared" si="11"/>
        <v>0.32656000000000002</v>
      </c>
    </row>
    <row r="66" spans="1:16" x14ac:dyDescent="0.2">
      <c r="A66">
        <v>40</v>
      </c>
      <c r="B66">
        <v>3.1619999999999999</v>
      </c>
      <c r="C66">
        <v>85520</v>
      </c>
      <c r="D66">
        <v>75.349999999999994</v>
      </c>
      <c r="E66" s="12">
        <v>1477000</v>
      </c>
      <c r="F66" s="13">
        <v>209.2</v>
      </c>
      <c r="G66" s="2">
        <f t="shared" si="1"/>
        <v>191069.57516766983</v>
      </c>
      <c r="H66" s="2">
        <f t="shared" si="4"/>
        <v>1.5232724758933056</v>
      </c>
      <c r="I66" s="2">
        <f t="shared" si="8"/>
        <v>83787.752403411156</v>
      </c>
      <c r="J66" s="2">
        <f t="shared" si="10"/>
        <v>4.1028397121749255E-4</v>
      </c>
      <c r="K66" s="2">
        <f t="shared" si="5"/>
        <v>53328.613465455142</v>
      </c>
      <c r="L66" s="2">
        <f t="shared" si="6"/>
        <v>0.14169155982425402</v>
      </c>
      <c r="P66" s="8">
        <f t="shared" si="11"/>
        <v>0.41105999999999998</v>
      </c>
    </row>
    <row r="67" spans="1:16" x14ac:dyDescent="0.2">
      <c r="A67">
        <v>40</v>
      </c>
      <c r="B67">
        <v>3.9809999999999999</v>
      </c>
      <c r="C67" s="1">
        <v>104400</v>
      </c>
      <c r="D67">
        <v>75.02</v>
      </c>
      <c r="E67" s="12">
        <v>1682000</v>
      </c>
      <c r="F67" s="13">
        <v>241.1</v>
      </c>
      <c r="G67" s="2">
        <f t="shared" ref="G67:G130" si="12">10^(($N$2/($N$2+$O$2))*LOG(E67)+($O$2/($N$2+$O$2))*LOG(F67))</f>
        <v>218189.94573942118</v>
      </c>
      <c r="H67" s="2">
        <f t="shared" si="4"/>
        <v>1.1879735829792224</v>
      </c>
      <c r="I67" s="2">
        <f t="shared" si="8"/>
        <v>97246.851522346682</v>
      </c>
      <c r="J67" s="2">
        <f t="shared" si="10"/>
        <v>4.6945447387143815E-3</v>
      </c>
      <c r="K67" s="2">
        <f t="shared" si="5"/>
        <v>60898.064321205798</v>
      </c>
      <c r="L67" s="2">
        <f t="shared" si="6"/>
        <v>0.17362656227539486</v>
      </c>
      <c r="P67" s="8">
        <f t="shared" si="11"/>
        <v>0.51753000000000005</v>
      </c>
    </row>
    <row r="68" spans="1:16" x14ac:dyDescent="0.2">
      <c r="A68">
        <v>40</v>
      </c>
      <c r="B68">
        <v>5.0119999999999996</v>
      </c>
      <c r="C68" s="1">
        <v>126200</v>
      </c>
      <c r="D68">
        <v>74.489999999999995</v>
      </c>
      <c r="E68" s="12">
        <v>1997000</v>
      </c>
      <c r="F68" s="13">
        <v>281.8</v>
      </c>
      <c r="G68" s="2">
        <f t="shared" si="12"/>
        <v>258116.43768517091</v>
      </c>
      <c r="H68" s="2">
        <f t="shared" ref="H68:H131" si="13">(G68-C68)^2/C68^2</f>
        <v>1.0926450940414543</v>
      </c>
      <c r="I68" s="2">
        <f t="shared" si="8"/>
        <v>116529.45602544106</v>
      </c>
      <c r="J68" s="2">
        <f t="shared" si="10"/>
        <v>5.871960134460571E-3</v>
      </c>
      <c r="K68" s="2">
        <f t="shared" ref="K68:K131" si="14">10^(($N$2/($N$2+$O$2))*LOG(E68)+($O$2/($N$2+$O$2))*LOG(F68)+($N$2/(($N$2+$O$2)^2)*$O$2*(-$M$2)))</f>
        <v>72041.777045421724</v>
      </c>
      <c r="L68" s="2">
        <f t="shared" ref="L68:L131" si="15">(K68-C68)^2/C68^2</f>
        <v>0.18416627404478397</v>
      </c>
      <c r="P68" s="8">
        <f t="shared" si="11"/>
        <v>0.65155999999999992</v>
      </c>
    </row>
    <row r="69" spans="1:16" x14ac:dyDescent="0.2">
      <c r="A69">
        <v>40</v>
      </c>
      <c r="B69">
        <v>6.31</v>
      </c>
      <c r="C69" s="1">
        <v>151200</v>
      </c>
      <c r="D69">
        <v>74.14</v>
      </c>
      <c r="E69" s="12">
        <v>2324000</v>
      </c>
      <c r="F69" s="13">
        <v>332.8</v>
      </c>
      <c r="G69" s="2">
        <f t="shared" si="12"/>
        <v>301402.61405612499</v>
      </c>
      <c r="H69" s="2">
        <f t="shared" si="13"/>
        <v>0.98685057762298589</v>
      </c>
      <c r="I69" s="2">
        <f t="shared" si="8"/>
        <v>138512.95443036439</v>
      </c>
      <c r="J69" s="2">
        <f t="shared" si="10"/>
        <v>7.0407255748548871E-3</v>
      </c>
      <c r="K69" s="2">
        <f t="shared" si="14"/>
        <v>84123.196947352422</v>
      </c>
      <c r="L69" s="2">
        <f t="shared" si="15"/>
        <v>0.1968072661986153</v>
      </c>
      <c r="P69" s="8">
        <f t="shared" si="11"/>
        <v>0.82030000000000003</v>
      </c>
    </row>
    <row r="70" spans="1:16" x14ac:dyDescent="0.2">
      <c r="A70">
        <v>40</v>
      </c>
      <c r="B70">
        <v>7.9429999999999996</v>
      </c>
      <c r="C70" s="1">
        <v>184100</v>
      </c>
      <c r="D70">
        <v>73.2</v>
      </c>
      <c r="E70" s="12">
        <v>2688000</v>
      </c>
      <c r="F70" s="13">
        <v>393.2</v>
      </c>
      <c r="G70" s="2">
        <f t="shared" si="12"/>
        <v>350325.52571887709</v>
      </c>
      <c r="H70" s="2">
        <f t="shared" si="13"/>
        <v>0.81524445451755312</v>
      </c>
      <c r="I70" s="2">
        <f t="shared" ref="I70:I78" si="16">10^(10^(($N$2/($N$2+$O$2))*LOG(LOG(E70))+($O$2/($N$2+$O$2))*LOG(LOG(F70))))</f>
        <v>163932.08349347906</v>
      </c>
      <c r="J70" s="2">
        <f t="shared" si="10"/>
        <v>1.2000918667233544E-2</v>
      </c>
      <c r="K70" s="2">
        <f t="shared" si="14"/>
        <v>97777.8619738384</v>
      </c>
      <c r="L70" s="2">
        <f t="shared" si="15"/>
        <v>0.21985522927746903</v>
      </c>
      <c r="P70" s="8">
        <f t="shared" si="11"/>
        <v>1.0325899999999999</v>
      </c>
    </row>
    <row r="71" spans="1:16" x14ac:dyDescent="0.2">
      <c r="A71">
        <v>40</v>
      </c>
      <c r="B71">
        <v>10</v>
      </c>
      <c r="C71" s="1">
        <v>220700</v>
      </c>
      <c r="D71">
        <v>73.040000000000006</v>
      </c>
      <c r="E71" s="12">
        <v>3130000</v>
      </c>
      <c r="F71" s="13">
        <v>473.2</v>
      </c>
      <c r="G71" s="2">
        <f t="shared" si="12"/>
        <v>411046.14860388474</v>
      </c>
      <c r="H71" s="2">
        <f t="shared" si="13"/>
        <v>0.74384683837113752</v>
      </c>
      <c r="I71" s="2">
        <f t="shared" si="16"/>
        <v>196346.2174322076</v>
      </c>
      <c r="J71" s="2">
        <f t="shared" si="10"/>
        <v>1.217666007218267E-2</v>
      </c>
      <c r="K71" s="2">
        <f t="shared" si="14"/>
        <v>114725.33581615298</v>
      </c>
      <c r="L71" s="2">
        <f t="shared" si="15"/>
        <v>0.2305682120073759</v>
      </c>
      <c r="P71" s="8">
        <f t="shared" si="11"/>
        <v>1.3</v>
      </c>
    </row>
    <row r="72" spans="1:16" x14ac:dyDescent="0.2">
      <c r="A72">
        <v>40</v>
      </c>
      <c r="B72">
        <v>12.59</v>
      </c>
      <c r="C72" s="1">
        <v>264900</v>
      </c>
      <c r="D72">
        <v>72.33</v>
      </c>
      <c r="E72" s="12">
        <v>3581000</v>
      </c>
      <c r="F72" s="13">
        <v>560.79999999999995</v>
      </c>
      <c r="G72" s="2">
        <f t="shared" si="12"/>
        <v>474113.25169573328</v>
      </c>
      <c r="H72" s="2">
        <f t="shared" si="13"/>
        <v>0.62375560690227128</v>
      </c>
      <c r="I72" s="2">
        <f t="shared" si="16"/>
        <v>230775.1933948652</v>
      </c>
      <c r="J72" s="2">
        <f t="shared" si="10"/>
        <v>1.6594970356953603E-2</v>
      </c>
      <c r="K72" s="2">
        <f t="shared" si="14"/>
        <v>132327.72573207659</v>
      </c>
      <c r="L72" s="2">
        <f t="shared" si="15"/>
        <v>0.25046179957748832</v>
      </c>
      <c r="P72" s="8">
        <f t="shared" si="11"/>
        <v>1.6367</v>
      </c>
    </row>
    <row r="73" spans="1:16" x14ac:dyDescent="0.2">
      <c r="A73">
        <v>40</v>
      </c>
      <c r="B73">
        <v>15.85</v>
      </c>
      <c r="C73" s="1">
        <v>318500</v>
      </c>
      <c r="D73">
        <v>71.98</v>
      </c>
      <c r="E73" s="12">
        <v>4100000</v>
      </c>
      <c r="F73" s="13">
        <v>692.5</v>
      </c>
      <c r="G73" s="2">
        <f t="shared" si="12"/>
        <v>552380.45066370163</v>
      </c>
      <c r="H73" s="2">
        <f t="shared" si="13"/>
        <v>0.53922369823871386</v>
      </c>
      <c r="I73" s="2">
        <f t="shared" si="16"/>
        <v>276160.36797014112</v>
      </c>
      <c r="J73" s="2">
        <f t="shared" si="10"/>
        <v>1.7671576097965613E-2</v>
      </c>
      <c r="K73" s="2">
        <f t="shared" si="14"/>
        <v>154172.54952008123</v>
      </c>
      <c r="L73" s="2">
        <f t="shared" si="15"/>
        <v>0.26619589945244859</v>
      </c>
      <c r="P73" s="8">
        <f t="shared" si="11"/>
        <v>2.0605000000000002</v>
      </c>
    </row>
    <row r="74" spans="1:16" x14ac:dyDescent="0.2">
      <c r="A74">
        <v>40</v>
      </c>
      <c r="B74">
        <v>19.95</v>
      </c>
      <c r="C74" s="1">
        <v>384600</v>
      </c>
      <c r="D74">
        <v>71.31</v>
      </c>
      <c r="E74" s="12">
        <v>4634000</v>
      </c>
      <c r="F74" s="13">
        <v>855.3</v>
      </c>
      <c r="G74" s="2">
        <f t="shared" si="12"/>
        <v>637237.32887080917</v>
      </c>
      <c r="H74" s="2">
        <f t="shared" si="13"/>
        <v>0.4314957097538743</v>
      </c>
      <c r="I74" s="2">
        <f t="shared" si="16"/>
        <v>327397.59120072948</v>
      </c>
      <c r="J74" s="2">
        <f t="shared" si="10"/>
        <v>2.2121270935967545E-2</v>
      </c>
      <c r="K74" s="2">
        <f t="shared" si="14"/>
        <v>177856.59054974775</v>
      </c>
      <c r="L74" s="2">
        <f t="shared" si="15"/>
        <v>0.2889646972069681</v>
      </c>
      <c r="P74" s="8">
        <f t="shared" si="11"/>
        <v>2.5935000000000001</v>
      </c>
    </row>
    <row r="75" spans="1:16" x14ac:dyDescent="0.2">
      <c r="A75">
        <v>40</v>
      </c>
      <c r="B75">
        <v>25.12</v>
      </c>
      <c r="C75" s="1">
        <v>460100</v>
      </c>
      <c r="D75">
        <v>70.86</v>
      </c>
      <c r="E75" s="12">
        <v>5203000</v>
      </c>
      <c r="F75" s="13">
        <v>1104</v>
      </c>
      <c r="G75" s="2">
        <f t="shared" si="12"/>
        <v>738877.98890255985</v>
      </c>
      <c r="H75" s="2">
        <f t="shared" si="13"/>
        <v>0.36712376200006691</v>
      </c>
      <c r="I75" s="2">
        <f t="shared" si="16"/>
        <v>393336.80669943581</v>
      </c>
      <c r="J75" s="2">
        <f t="shared" si="10"/>
        <v>2.1055702478749667E-2</v>
      </c>
      <c r="K75" s="2">
        <f t="shared" si="14"/>
        <v>206225.0812759684</v>
      </c>
      <c r="L75" s="2">
        <f t="shared" si="15"/>
        <v>0.30446342475152299</v>
      </c>
      <c r="P75" s="8">
        <f t="shared" si="11"/>
        <v>3.2656000000000001</v>
      </c>
    </row>
    <row r="76" spans="1:16" x14ac:dyDescent="0.2">
      <c r="A76">
        <v>40</v>
      </c>
      <c r="B76">
        <v>31.62</v>
      </c>
      <c r="C76" s="1">
        <v>552800</v>
      </c>
      <c r="D76">
        <v>70.42</v>
      </c>
      <c r="E76" s="12">
        <v>5878000</v>
      </c>
      <c r="F76" s="13">
        <v>1460</v>
      </c>
      <c r="G76" s="2">
        <f t="shared" si="12"/>
        <v>865635.28868447943</v>
      </c>
      <c r="H76" s="2">
        <f t="shared" si="13"/>
        <v>0.3202546208851163</v>
      </c>
      <c r="I76" s="2">
        <f t="shared" si="16"/>
        <v>478318.40689942689</v>
      </c>
      <c r="J76" s="2">
        <f t="shared" si="10"/>
        <v>1.8153561708474198E-2</v>
      </c>
      <c r="K76" s="2">
        <f t="shared" si="14"/>
        <v>241603.77010208255</v>
      </c>
      <c r="L76" s="2">
        <f t="shared" si="15"/>
        <v>0.31690754940601534</v>
      </c>
      <c r="P76" s="8">
        <f t="shared" si="11"/>
        <v>4.1106000000000007</v>
      </c>
    </row>
    <row r="77" spans="1:16" x14ac:dyDescent="0.2">
      <c r="A77">
        <v>40</v>
      </c>
      <c r="B77">
        <v>39.81</v>
      </c>
      <c r="C77" s="1">
        <v>662200</v>
      </c>
      <c r="D77">
        <v>69.69</v>
      </c>
      <c r="E77" s="12">
        <v>6467000</v>
      </c>
      <c r="F77" s="13">
        <v>1981</v>
      </c>
      <c r="G77" s="2">
        <f t="shared" si="12"/>
        <v>999589.52202663862</v>
      </c>
      <c r="H77" s="2">
        <f t="shared" si="13"/>
        <v>0.25958812956510446</v>
      </c>
      <c r="I77" s="2">
        <f t="shared" si="16"/>
        <v>576438.81140205788</v>
      </c>
      <c r="J77" s="2">
        <f t="shared" si="10"/>
        <v>1.6772709689801914E-2</v>
      </c>
      <c r="K77" s="2">
        <f t="shared" si="14"/>
        <v>278991.16433110432</v>
      </c>
      <c r="L77" s="2">
        <f t="shared" si="15"/>
        <v>0.33488267131561289</v>
      </c>
      <c r="P77" s="8">
        <f t="shared" si="11"/>
        <v>5.1753000000000009</v>
      </c>
    </row>
    <row r="78" spans="1:16" x14ac:dyDescent="0.2">
      <c r="A78">
        <v>40</v>
      </c>
      <c r="B78">
        <v>50</v>
      </c>
      <c r="C78" s="1">
        <v>782800</v>
      </c>
      <c r="D78">
        <v>68.55</v>
      </c>
      <c r="E78" s="12">
        <v>6439000</v>
      </c>
      <c r="F78" s="13">
        <v>2828</v>
      </c>
      <c r="G78" s="2">
        <f t="shared" si="12"/>
        <v>1081553.1885939043</v>
      </c>
      <c r="H78" s="2">
        <f t="shared" si="13"/>
        <v>0.14565435167128149</v>
      </c>
      <c r="I78" s="2">
        <f t="shared" si="16"/>
        <v>661846.53089661419</v>
      </c>
      <c r="J78" s="2">
        <f t="shared" si="10"/>
        <v>2.3874540628337607E-2</v>
      </c>
      <c r="K78" s="2">
        <f t="shared" si="14"/>
        <v>301867.6934108464</v>
      </c>
      <c r="L78" s="2">
        <f t="shared" si="15"/>
        <v>0.37745594460963677</v>
      </c>
      <c r="P78" s="8">
        <f t="shared" si="11"/>
        <v>6.5</v>
      </c>
    </row>
    <row r="79" spans="1:16" x14ac:dyDescent="0.2">
      <c r="A79">
        <v>50</v>
      </c>
      <c r="B79">
        <v>0.01</v>
      </c>
      <c r="C79">
        <v>75.510000000000005</v>
      </c>
      <c r="D79">
        <v>89.1</v>
      </c>
      <c r="E79" s="13">
        <v>2009</v>
      </c>
      <c r="F79" s="13">
        <v>0.20399999999999999</v>
      </c>
      <c r="G79" s="2">
        <f t="shared" si="12"/>
        <v>240.67871399757252</v>
      </c>
      <c r="H79" s="2">
        <f t="shared" si="13"/>
        <v>4.784610998209466</v>
      </c>
      <c r="K79" s="2">
        <f t="shared" si="14"/>
        <v>67.174808427119729</v>
      </c>
      <c r="L79" s="2">
        <f t="shared" si="15"/>
        <v>1.2184907351085215E-2</v>
      </c>
      <c r="P79" s="8">
        <f>B79*$S$4</f>
        <v>2.0000000000000001E-4</v>
      </c>
    </row>
    <row r="80" spans="1:16" x14ac:dyDescent="0.2">
      <c r="A80">
        <v>50</v>
      </c>
      <c r="B80">
        <v>1.259E-2</v>
      </c>
      <c r="C80">
        <v>94.87</v>
      </c>
      <c r="D80">
        <v>89.02</v>
      </c>
      <c r="E80" s="13">
        <v>2530</v>
      </c>
      <c r="F80" s="13">
        <v>0.25240000000000001</v>
      </c>
      <c r="G80" s="2">
        <f t="shared" si="12"/>
        <v>301.86004722399827</v>
      </c>
      <c r="H80" s="2">
        <f t="shared" si="13"/>
        <v>4.7603745652325893</v>
      </c>
      <c r="K80" s="2">
        <f t="shared" si="14"/>
        <v>84.250869166094731</v>
      </c>
      <c r="L80" s="2">
        <f t="shared" si="15"/>
        <v>1.252910768815237E-2</v>
      </c>
      <c r="P80" s="8">
        <f t="shared" ref="P80:P116" si="17">B80*$S$4</f>
        <v>2.5179999999999999E-4</v>
      </c>
    </row>
    <row r="81" spans="1:16" x14ac:dyDescent="0.2">
      <c r="A81">
        <v>50</v>
      </c>
      <c r="B81">
        <v>1.585E-2</v>
      </c>
      <c r="C81">
        <v>119.2</v>
      </c>
      <c r="D81">
        <v>88.92</v>
      </c>
      <c r="E81" s="13">
        <v>3158</v>
      </c>
      <c r="F81" s="13">
        <v>0.14380000000000001</v>
      </c>
      <c r="G81" s="2">
        <f t="shared" si="12"/>
        <v>314.40695701991723</v>
      </c>
      <c r="H81" s="2">
        <f t="shared" si="13"/>
        <v>2.6818721615141081</v>
      </c>
      <c r="K81" s="2">
        <f t="shared" si="14"/>
        <v>87.752783597554142</v>
      </c>
      <c r="L81" s="2">
        <f t="shared" si="15"/>
        <v>6.9600427589287917E-2</v>
      </c>
      <c r="P81" s="8">
        <f t="shared" si="17"/>
        <v>3.1700000000000001E-4</v>
      </c>
    </row>
    <row r="82" spans="1:16" x14ac:dyDescent="0.2">
      <c r="A82">
        <v>50</v>
      </c>
      <c r="B82">
        <v>1.9949999999999999E-2</v>
      </c>
      <c r="C82">
        <v>149.4</v>
      </c>
      <c r="D82">
        <v>88.57</v>
      </c>
      <c r="E82" s="13">
        <v>3936</v>
      </c>
      <c r="F82" s="13">
        <v>0.2195</v>
      </c>
      <c r="G82" s="2">
        <f t="shared" si="12"/>
        <v>410.6296869073002</v>
      </c>
      <c r="H82" s="2">
        <f t="shared" si="13"/>
        <v>3.0573408906346535</v>
      </c>
      <c r="K82" s="2">
        <f t="shared" si="14"/>
        <v>114.60909896985845</v>
      </c>
      <c r="L82" s="2">
        <f t="shared" si="15"/>
        <v>5.4228820435203759E-2</v>
      </c>
      <c r="P82" s="8">
        <f t="shared" si="17"/>
        <v>3.9899999999999999E-4</v>
      </c>
    </row>
    <row r="83" spans="1:16" x14ac:dyDescent="0.2">
      <c r="A83">
        <v>50</v>
      </c>
      <c r="B83">
        <v>2.512E-2</v>
      </c>
      <c r="C83">
        <v>188</v>
      </c>
      <c r="D83">
        <v>88.34</v>
      </c>
      <c r="E83" s="13">
        <v>4901</v>
      </c>
      <c r="F83" s="13">
        <v>0.32079999999999997</v>
      </c>
      <c r="G83" s="2">
        <f t="shared" si="12"/>
        <v>530.56014519130508</v>
      </c>
      <c r="H83" s="2">
        <f t="shared" si="13"/>
        <v>3.3201520222240841</v>
      </c>
      <c r="K83" s="2">
        <f t="shared" si="14"/>
        <v>148.08237720868914</v>
      </c>
      <c r="L83" s="2">
        <f t="shared" si="15"/>
        <v>4.5083086501510314E-2</v>
      </c>
      <c r="M83" s="9"/>
      <c r="P83" s="8">
        <f t="shared" si="17"/>
        <v>5.0239999999999996E-4</v>
      </c>
    </row>
    <row r="84" spans="1:16" x14ac:dyDescent="0.2">
      <c r="A84">
        <v>50</v>
      </c>
      <c r="B84">
        <v>3.1620000000000002E-2</v>
      </c>
      <c r="C84">
        <v>235.5</v>
      </c>
      <c r="D84">
        <v>88.07</v>
      </c>
      <c r="E84" s="13">
        <v>6069</v>
      </c>
      <c r="F84" s="13">
        <v>0.39140000000000003</v>
      </c>
      <c r="G84" s="2">
        <f t="shared" si="12"/>
        <v>654.75605909744957</v>
      </c>
      <c r="H84" s="2">
        <f t="shared" si="13"/>
        <v>3.169398679052549</v>
      </c>
      <c r="K84" s="2">
        <f t="shared" si="14"/>
        <v>182.74616855735181</v>
      </c>
      <c r="L84" s="2">
        <f t="shared" si="15"/>
        <v>5.0179484078765192E-2</v>
      </c>
      <c r="M84" s="9"/>
      <c r="P84" s="8">
        <f t="shared" si="17"/>
        <v>6.3240000000000008E-4</v>
      </c>
    </row>
    <row r="85" spans="1:16" x14ac:dyDescent="0.2">
      <c r="A85">
        <v>50</v>
      </c>
      <c r="B85">
        <v>3.9809999999999998E-2</v>
      </c>
      <c r="C85">
        <v>294.2</v>
      </c>
      <c r="D85">
        <v>87.78</v>
      </c>
      <c r="E85" s="13">
        <v>7464</v>
      </c>
      <c r="F85" s="13">
        <v>0.40039999999999998</v>
      </c>
      <c r="G85" s="2">
        <f t="shared" si="12"/>
        <v>771.75030316002869</v>
      </c>
      <c r="H85" s="2">
        <f t="shared" si="13"/>
        <v>2.6348319036407402</v>
      </c>
      <c r="K85" s="2">
        <f t="shared" si="14"/>
        <v>215.39993257928649</v>
      </c>
      <c r="L85" s="2">
        <f t="shared" si="15"/>
        <v>7.1741068607963726E-2</v>
      </c>
      <c r="M85" s="9"/>
      <c r="P85" s="8">
        <f t="shared" si="17"/>
        <v>7.9619999999999995E-4</v>
      </c>
    </row>
    <row r="86" spans="1:16" x14ac:dyDescent="0.2">
      <c r="A86">
        <v>50</v>
      </c>
      <c r="B86">
        <v>5.0119999999999998E-2</v>
      </c>
      <c r="C86">
        <v>367.3</v>
      </c>
      <c r="D86">
        <v>87.77</v>
      </c>
      <c r="E86" s="13">
        <v>9159</v>
      </c>
      <c r="F86" s="13">
        <v>0.5948</v>
      </c>
      <c r="G86" s="2">
        <f t="shared" si="12"/>
        <v>989.70824888750485</v>
      </c>
      <c r="H86" s="2">
        <f t="shared" si="13"/>
        <v>2.8715000151821286</v>
      </c>
      <c r="K86" s="2">
        <f t="shared" si="14"/>
        <v>276.23324436754643</v>
      </c>
      <c r="L86" s="2">
        <f t="shared" si="15"/>
        <v>6.1472074913603167E-2</v>
      </c>
      <c r="M86" s="9"/>
      <c r="P86" s="8">
        <f t="shared" si="17"/>
        <v>1.0024000000000001E-3</v>
      </c>
    </row>
    <row r="87" spans="1:16" x14ac:dyDescent="0.2">
      <c r="A87">
        <v>50</v>
      </c>
      <c r="B87">
        <v>6.3100000000000003E-2</v>
      </c>
      <c r="C87">
        <v>460</v>
      </c>
      <c r="D87">
        <v>88.05</v>
      </c>
      <c r="E87" s="13">
        <v>11270</v>
      </c>
      <c r="F87" s="13">
        <v>0.96289999999999998</v>
      </c>
      <c r="G87" s="2">
        <f t="shared" si="12"/>
        <v>1297.4050794311563</v>
      </c>
      <c r="H87" s="2">
        <f t="shared" si="13"/>
        <v>3.314023001215034</v>
      </c>
      <c r="K87" s="2">
        <f t="shared" si="14"/>
        <v>362.11319320926316</v>
      </c>
      <c r="L87" s="2">
        <f t="shared" si="15"/>
        <v>4.5282736028766757E-2</v>
      </c>
      <c r="M87" s="9"/>
      <c r="P87" s="8">
        <f t="shared" si="17"/>
        <v>1.2620000000000001E-3</v>
      </c>
    </row>
    <row r="88" spans="1:16" x14ac:dyDescent="0.2">
      <c r="A88">
        <v>50</v>
      </c>
      <c r="B88">
        <v>7.9430000000000001E-2</v>
      </c>
      <c r="C88">
        <v>579</v>
      </c>
      <c r="D88">
        <v>88.03</v>
      </c>
      <c r="E88" s="13">
        <v>13960</v>
      </c>
      <c r="F88" s="13">
        <v>0.96709999999999996</v>
      </c>
      <c r="G88" s="2">
        <f t="shared" si="12"/>
        <v>1531.160232343499</v>
      </c>
      <c r="H88" s="2">
        <f t="shared" si="13"/>
        <v>2.7043503272464466</v>
      </c>
      <c r="K88" s="2">
        <f t="shared" si="14"/>
        <v>427.35559605797158</v>
      </c>
      <c r="L88" s="2">
        <f t="shared" si="15"/>
        <v>6.8595503673277089E-2</v>
      </c>
      <c r="M88" s="9"/>
      <c r="P88" s="8">
        <f t="shared" si="17"/>
        <v>1.5886000000000001E-3</v>
      </c>
    </row>
    <row r="89" spans="1:16" x14ac:dyDescent="0.2">
      <c r="A89">
        <v>50</v>
      </c>
      <c r="B89">
        <v>0.1</v>
      </c>
      <c r="C89">
        <v>723.2</v>
      </c>
      <c r="D89">
        <v>87.16</v>
      </c>
      <c r="E89" s="13">
        <v>17090</v>
      </c>
      <c r="F89" s="13">
        <v>1.21</v>
      </c>
      <c r="G89" s="2">
        <f t="shared" si="12"/>
        <v>1883.9082547889475</v>
      </c>
      <c r="H89" s="2">
        <f t="shared" si="13"/>
        <v>2.5759018514061842</v>
      </c>
      <c r="I89" s="2">
        <f t="shared" ref="I89:I116" si="18">10^(10^(($N$2/($N$2+$O$2))*LOG(LOG(E89))+($O$2/($N$2+$O$2))*LOG(LOG(F89))))</f>
        <v>50.970089148242941</v>
      </c>
      <c r="J89" s="2">
        <f t="shared" ref="J89:J116" si="19">(I89-C89)^2/C89^2</f>
        <v>0.86401012141328248</v>
      </c>
      <c r="K89" s="2">
        <f t="shared" si="14"/>
        <v>525.80959075173303</v>
      </c>
      <c r="L89" s="2">
        <f t="shared" si="15"/>
        <v>7.4496395504673671E-2</v>
      </c>
      <c r="M89" s="9"/>
      <c r="P89" s="8">
        <f t="shared" si="17"/>
        <v>2E-3</v>
      </c>
    </row>
    <row r="90" spans="1:16" x14ac:dyDescent="0.2">
      <c r="A90">
        <v>50</v>
      </c>
      <c r="B90">
        <v>0.12590000000000001</v>
      </c>
      <c r="C90">
        <v>890.4</v>
      </c>
      <c r="D90">
        <v>87</v>
      </c>
      <c r="E90" s="13">
        <v>20480</v>
      </c>
      <c r="F90" s="13">
        <v>2.056</v>
      </c>
      <c r="G90" s="2">
        <f t="shared" si="12"/>
        <v>2447.0551540361425</v>
      </c>
      <c r="H90" s="2">
        <f t="shared" si="13"/>
        <v>3.0564305025130882</v>
      </c>
      <c r="K90" s="2">
        <f t="shared" si="14"/>
        <v>682.98711777490951</v>
      </c>
      <c r="L90" s="2">
        <f t="shared" si="15"/>
        <v>5.4262668868397847E-2</v>
      </c>
      <c r="M90" s="9"/>
      <c r="P90" s="8">
        <f t="shared" si="17"/>
        <v>2.5180000000000003E-3</v>
      </c>
    </row>
    <row r="91" spans="1:16" x14ac:dyDescent="0.2">
      <c r="A91">
        <v>50</v>
      </c>
      <c r="B91">
        <v>0.1585</v>
      </c>
      <c r="C91">
        <v>1124</v>
      </c>
      <c r="D91">
        <v>86.3</v>
      </c>
      <c r="E91" s="13">
        <v>25390</v>
      </c>
      <c r="F91" s="13">
        <v>1.9570000000000001</v>
      </c>
      <c r="G91" s="2">
        <f t="shared" si="12"/>
        <v>2854.251698278244</v>
      </c>
      <c r="H91" s="2">
        <f t="shared" si="13"/>
        <v>2.3696594991473221</v>
      </c>
      <c r="I91" s="2">
        <f t="shared" si="18"/>
        <v>225.93580580471635</v>
      </c>
      <c r="J91" s="2">
        <f t="shared" si="19"/>
        <v>0.63838421570112469</v>
      </c>
      <c r="K91" s="2">
        <f t="shared" si="14"/>
        <v>796.63800695127532</v>
      </c>
      <c r="L91" s="2">
        <f t="shared" si="15"/>
        <v>8.4825004189436295E-2</v>
      </c>
      <c r="M91" s="9"/>
      <c r="P91" s="8">
        <f t="shared" si="17"/>
        <v>3.1700000000000001E-3</v>
      </c>
    </row>
    <row r="92" spans="1:16" x14ac:dyDescent="0.2">
      <c r="A92">
        <v>50</v>
      </c>
      <c r="B92">
        <v>0.19950000000000001</v>
      </c>
      <c r="C92">
        <v>1393</v>
      </c>
      <c r="D92">
        <v>85.76</v>
      </c>
      <c r="E92" s="13">
        <v>30660</v>
      </c>
      <c r="F92" s="13">
        <v>3.1379999999999999</v>
      </c>
      <c r="G92" s="2">
        <f t="shared" si="12"/>
        <v>3679.7775314958812</v>
      </c>
      <c r="H92" s="2">
        <f t="shared" si="13"/>
        <v>2.6949182784780201</v>
      </c>
      <c r="I92" s="2">
        <f t="shared" si="18"/>
        <v>500.95365912877014</v>
      </c>
      <c r="J92" s="2">
        <f t="shared" si="19"/>
        <v>0.41008378692856673</v>
      </c>
      <c r="K92" s="2">
        <f t="shared" si="14"/>
        <v>1027.0469981618253</v>
      </c>
      <c r="L92" s="2">
        <f t="shared" si="15"/>
        <v>6.9015779108016304E-2</v>
      </c>
      <c r="M92" s="9"/>
      <c r="P92" s="8">
        <f t="shared" si="17"/>
        <v>3.9900000000000005E-3</v>
      </c>
    </row>
    <row r="93" spans="1:16" x14ac:dyDescent="0.2">
      <c r="A93">
        <v>50</v>
      </c>
      <c r="B93">
        <v>0.25119999999999998</v>
      </c>
      <c r="C93">
        <v>1752</v>
      </c>
      <c r="D93">
        <v>85.22</v>
      </c>
      <c r="E93" s="13">
        <v>37870</v>
      </c>
      <c r="F93" s="13">
        <v>4.5549999999999997</v>
      </c>
      <c r="G93" s="2">
        <f t="shared" si="12"/>
        <v>4717.6365180568146</v>
      </c>
      <c r="H93" s="2">
        <f t="shared" si="13"/>
        <v>2.8652837582984572</v>
      </c>
      <c r="I93" s="2">
        <f t="shared" si="18"/>
        <v>844.45892285116236</v>
      </c>
      <c r="J93" s="2">
        <f t="shared" si="19"/>
        <v>0.26832700224937722</v>
      </c>
      <c r="K93" s="2">
        <f t="shared" si="14"/>
        <v>1316.719389370041</v>
      </c>
      <c r="L93" s="2">
        <f t="shared" si="15"/>
        <v>6.1726327768391896E-2</v>
      </c>
      <c r="M93" s="9"/>
      <c r="P93" s="8">
        <f t="shared" si="17"/>
        <v>5.0239999999999998E-3</v>
      </c>
    </row>
    <row r="94" spans="1:16" x14ac:dyDescent="0.2">
      <c r="A94">
        <v>50</v>
      </c>
      <c r="B94">
        <v>0.31619999999999998</v>
      </c>
      <c r="C94">
        <v>2177</v>
      </c>
      <c r="D94">
        <v>85.09</v>
      </c>
      <c r="E94" s="13">
        <v>45760</v>
      </c>
      <c r="F94" s="13">
        <v>3.706</v>
      </c>
      <c r="G94" s="2">
        <f t="shared" si="12"/>
        <v>5203.2549721991045</v>
      </c>
      <c r="H94" s="2">
        <f t="shared" si="13"/>
        <v>1.9323872971806351</v>
      </c>
      <c r="I94" s="2">
        <f t="shared" si="18"/>
        <v>738.68442568320609</v>
      </c>
      <c r="J94" s="2">
        <f t="shared" si="19"/>
        <v>0.43650729698703111</v>
      </c>
      <c r="K94" s="2">
        <f t="shared" si="14"/>
        <v>1452.258283042258</v>
      </c>
      <c r="L94" s="2">
        <f t="shared" si="15"/>
        <v>0.11082804259819393</v>
      </c>
      <c r="M94" s="9"/>
      <c r="P94" s="8">
        <f t="shared" si="17"/>
        <v>6.3239999999999998E-3</v>
      </c>
    </row>
    <row r="95" spans="1:16" x14ac:dyDescent="0.2">
      <c r="A95">
        <v>50</v>
      </c>
      <c r="B95">
        <v>0.39810000000000001</v>
      </c>
      <c r="C95">
        <v>2731</v>
      </c>
      <c r="D95">
        <v>84.35</v>
      </c>
      <c r="E95" s="13">
        <v>56290</v>
      </c>
      <c r="F95" s="13">
        <v>6.859</v>
      </c>
      <c r="G95" s="2">
        <f t="shared" si="12"/>
        <v>7033.3324459342966</v>
      </c>
      <c r="H95" s="2">
        <f t="shared" si="13"/>
        <v>2.4817871480529017</v>
      </c>
      <c r="I95" s="2">
        <f t="shared" si="18"/>
        <v>1519.0749237030343</v>
      </c>
      <c r="J95" s="2">
        <f t="shared" si="19"/>
        <v>0.19692830510046461</v>
      </c>
      <c r="K95" s="2">
        <f t="shared" si="14"/>
        <v>1963.0433942930551</v>
      </c>
      <c r="L95" s="2">
        <f t="shared" si="15"/>
        <v>7.9073317616153466E-2</v>
      </c>
      <c r="M95" s="9"/>
      <c r="P95" s="8">
        <f t="shared" si="17"/>
        <v>7.9620000000000003E-3</v>
      </c>
    </row>
    <row r="96" spans="1:16" x14ac:dyDescent="0.2">
      <c r="A96">
        <v>50</v>
      </c>
      <c r="B96">
        <v>0.50119999999999998</v>
      </c>
      <c r="C96">
        <v>3386</v>
      </c>
      <c r="D96">
        <v>84.12</v>
      </c>
      <c r="E96" s="13">
        <v>68090</v>
      </c>
      <c r="F96" s="13">
        <v>6.1669999999999998</v>
      </c>
      <c r="G96" s="2">
        <f t="shared" si="12"/>
        <v>7944.7670597903261</v>
      </c>
      <c r="H96" s="2">
        <f t="shared" si="13"/>
        <v>1.8126789669555345</v>
      </c>
      <c r="I96" s="2">
        <f t="shared" si="18"/>
        <v>1520.8312803298377</v>
      </c>
      <c r="J96" s="2">
        <f t="shared" si="19"/>
        <v>0.30343267043756772</v>
      </c>
      <c r="K96" s="2">
        <f t="shared" si="14"/>
        <v>2217.4300185303846</v>
      </c>
      <c r="L96" s="2">
        <f t="shared" si="15"/>
        <v>0.1191065222867847</v>
      </c>
      <c r="M96" s="9"/>
      <c r="P96" s="8">
        <f t="shared" si="17"/>
        <v>1.0024E-2</v>
      </c>
    </row>
    <row r="97" spans="1:16" x14ac:dyDescent="0.2">
      <c r="A97">
        <v>50</v>
      </c>
      <c r="B97">
        <v>0.63100000000000001</v>
      </c>
      <c r="C97">
        <v>4119</v>
      </c>
      <c r="D97">
        <v>84.09</v>
      </c>
      <c r="E97" s="13">
        <v>80250</v>
      </c>
      <c r="F97" s="13">
        <v>7.9119999999999999</v>
      </c>
      <c r="G97" s="2">
        <f t="shared" si="12"/>
        <v>9548.7575213046766</v>
      </c>
      <c r="H97" s="2">
        <f t="shared" si="13"/>
        <v>1.7377099474751363</v>
      </c>
      <c r="I97" s="2">
        <f t="shared" si="18"/>
        <v>2064.9811544966478</v>
      </c>
      <c r="J97" s="2">
        <f t="shared" si="19"/>
        <v>0.24867107047274414</v>
      </c>
      <c r="K97" s="2">
        <f t="shared" si="14"/>
        <v>2665.1129489462464</v>
      </c>
      <c r="L97" s="2">
        <f t="shared" si="15"/>
        <v>0.12458844149962855</v>
      </c>
      <c r="P97" s="8">
        <f t="shared" si="17"/>
        <v>1.2620000000000001E-2</v>
      </c>
    </row>
    <row r="98" spans="1:16" x14ac:dyDescent="0.2">
      <c r="A98">
        <v>50</v>
      </c>
      <c r="B98">
        <v>0.79430000000000001</v>
      </c>
      <c r="C98">
        <v>5159</v>
      </c>
      <c r="D98">
        <v>83.25</v>
      </c>
      <c r="E98" s="13">
        <v>98300</v>
      </c>
      <c r="F98" s="13">
        <v>9.9459999999999997</v>
      </c>
      <c r="G98" s="2">
        <f t="shared" si="12"/>
        <v>11766.636830906993</v>
      </c>
      <c r="H98" s="2">
        <f t="shared" si="13"/>
        <v>1.6404434914348118</v>
      </c>
      <c r="I98" s="2">
        <f t="shared" si="18"/>
        <v>2773.236759857582</v>
      </c>
      <c r="J98" s="2">
        <f t="shared" si="19"/>
        <v>0.21385707849617852</v>
      </c>
      <c r="K98" s="2">
        <f t="shared" si="14"/>
        <v>3284.13577511321</v>
      </c>
      <c r="L98" s="2">
        <f t="shared" si="15"/>
        <v>0.13207134133809612</v>
      </c>
      <c r="P98" s="8">
        <f t="shared" si="17"/>
        <v>1.5886000000000001E-2</v>
      </c>
    </row>
    <row r="99" spans="1:16" x14ac:dyDescent="0.2">
      <c r="A99">
        <v>50</v>
      </c>
      <c r="B99">
        <v>1</v>
      </c>
      <c r="C99">
        <v>6373</v>
      </c>
      <c r="D99">
        <v>83.08</v>
      </c>
      <c r="E99" s="12">
        <v>118300</v>
      </c>
      <c r="F99" s="13">
        <v>11.76</v>
      </c>
      <c r="G99" s="2">
        <f t="shared" si="12"/>
        <v>14103.049546179393</v>
      </c>
      <c r="H99" s="2">
        <f t="shared" si="13"/>
        <v>1.4712169444639271</v>
      </c>
      <c r="I99" s="2">
        <f t="shared" si="18"/>
        <v>3488.668950992158</v>
      </c>
      <c r="J99" s="2">
        <f t="shared" si="19"/>
        <v>0.20483415429434382</v>
      </c>
      <c r="K99" s="2">
        <f t="shared" si="14"/>
        <v>3936.2419541278323</v>
      </c>
      <c r="L99" s="2">
        <f t="shared" si="15"/>
        <v>0.1461965016563839</v>
      </c>
      <c r="P99" s="8">
        <f t="shared" si="17"/>
        <v>0.02</v>
      </c>
    </row>
    <row r="100" spans="1:16" x14ac:dyDescent="0.2">
      <c r="A100">
        <v>50</v>
      </c>
      <c r="B100">
        <v>1.2589999999999999</v>
      </c>
      <c r="C100">
        <v>7846</v>
      </c>
      <c r="D100">
        <v>82.77</v>
      </c>
      <c r="E100" s="12">
        <v>141600</v>
      </c>
      <c r="F100" s="13">
        <v>15</v>
      </c>
      <c r="G100" s="2">
        <f t="shared" si="12"/>
        <v>17130.183843556784</v>
      </c>
      <c r="H100" s="2">
        <f t="shared" si="13"/>
        <v>1.4002025227173047</v>
      </c>
      <c r="I100" s="2">
        <f t="shared" si="18"/>
        <v>4605.399229165726</v>
      </c>
      <c r="J100" s="2">
        <f t="shared" si="19"/>
        <v>0.17059034768665424</v>
      </c>
      <c r="K100" s="2">
        <f t="shared" si="14"/>
        <v>4781.1324852927146</v>
      </c>
      <c r="L100" s="2">
        <f t="shared" si="15"/>
        <v>0.15259025695810574</v>
      </c>
      <c r="P100" s="8">
        <f t="shared" si="17"/>
        <v>2.5179999999999998E-2</v>
      </c>
    </row>
    <row r="101" spans="1:16" x14ac:dyDescent="0.2">
      <c r="A101">
        <v>50</v>
      </c>
      <c r="B101">
        <v>1.585</v>
      </c>
      <c r="C101">
        <v>9747</v>
      </c>
      <c r="D101">
        <v>81.89</v>
      </c>
      <c r="E101" s="12">
        <v>172600</v>
      </c>
      <c r="F101" s="13">
        <v>20.03</v>
      </c>
      <c r="G101" s="2">
        <f t="shared" si="12"/>
        <v>21324.596772125784</v>
      </c>
      <c r="H101" s="2">
        <f t="shared" si="13"/>
        <v>1.4108956919695608</v>
      </c>
      <c r="I101" s="2">
        <f t="shared" si="18"/>
        <v>6282.1279705333218</v>
      </c>
      <c r="J101" s="2">
        <f t="shared" si="19"/>
        <v>0.12636664817566318</v>
      </c>
      <c r="K101" s="2">
        <f t="shared" si="14"/>
        <v>5951.8171721973431</v>
      </c>
      <c r="L101" s="2">
        <f t="shared" si="15"/>
        <v>0.15160847261138391</v>
      </c>
      <c r="P101" s="8">
        <f t="shared" si="17"/>
        <v>3.1699999999999999E-2</v>
      </c>
    </row>
    <row r="102" spans="1:16" x14ac:dyDescent="0.2">
      <c r="A102">
        <v>50</v>
      </c>
      <c r="B102">
        <v>1.9950000000000001</v>
      </c>
      <c r="C102">
        <v>11960</v>
      </c>
      <c r="D102">
        <v>81.349999999999994</v>
      </c>
      <c r="E102" s="12">
        <v>204500</v>
      </c>
      <c r="F102" s="13">
        <v>24.67</v>
      </c>
      <c r="G102" s="2">
        <f t="shared" si="12"/>
        <v>25492.856746844882</v>
      </c>
      <c r="H102" s="2">
        <f t="shared" si="13"/>
        <v>1.2803143402382595</v>
      </c>
      <c r="I102" s="2">
        <f t="shared" si="18"/>
        <v>7927.4859986108177</v>
      </c>
      <c r="J102" s="2">
        <f t="shared" si="19"/>
        <v>0.1136813987776968</v>
      </c>
      <c r="K102" s="2">
        <f t="shared" si="14"/>
        <v>7115.202419797637</v>
      </c>
      <c r="L102" s="2">
        <f t="shared" si="15"/>
        <v>0.16409256882707318</v>
      </c>
      <c r="P102" s="8">
        <f t="shared" si="17"/>
        <v>3.9900000000000005E-2</v>
      </c>
    </row>
    <row r="103" spans="1:16" x14ac:dyDescent="0.2">
      <c r="A103">
        <v>50</v>
      </c>
      <c r="B103">
        <v>2.512</v>
      </c>
      <c r="C103">
        <v>14700</v>
      </c>
      <c r="D103">
        <v>80.84</v>
      </c>
      <c r="E103" s="12">
        <v>243300</v>
      </c>
      <c r="F103" s="13">
        <v>31.41</v>
      </c>
      <c r="G103" s="2">
        <f t="shared" si="12"/>
        <v>30807.996319477825</v>
      </c>
      <c r="H103" s="2">
        <f t="shared" si="13"/>
        <v>1.2007383286052624</v>
      </c>
      <c r="I103" s="2">
        <f t="shared" si="18"/>
        <v>10193.281766895076</v>
      </c>
      <c r="J103" s="2">
        <f t="shared" si="19"/>
        <v>9.3990972430933281E-2</v>
      </c>
      <c r="K103" s="2">
        <f t="shared" si="14"/>
        <v>8598.6883360412412</v>
      </c>
      <c r="L103" s="2">
        <f t="shared" si="15"/>
        <v>0.17227083169401267</v>
      </c>
      <c r="P103" s="8">
        <f t="shared" si="17"/>
        <v>5.024E-2</v>
      </c>
    </row>
    <row r="104" spans="1:16" x14ac:dyDescent="0.2">
      <c r="A104">
        <v>50</v>
      </c>
      <c r="B104">
        <v>3.1619999999999999</v>
      </c>
      <c r="C104">
        <v>18150</v>
      </c>
      <c r="D104">
        <v>80.44</v>
      </c>
      <c r="E104" s="12">
        <v>292200</v>
      </c>
      <c r="F104" s="13">
        <v>40.020000000000003</v>
      </c>
      <c r="G104" s="2">
        <f t="shared" si="12"/>
        <v>37508.149967210316</v>
      </c>
      <c r="H104" s="2">
        <f t="shared" si="13"/>
        <v>1.1375603371142067</v>
      </c>
      <c r="I104" s="2">
        <f t="shared" si="18"/>
        <v>13116.107392202679</v>
      </c>
      <c r="J104" s="2">
        <f t="shared" si="19"/>
        <v>7.6922720174962281E-2</v>
      </c>
      <c r="K104" s="2">
        <f t="shared" si="14"/>
        <v>10468.739618279838</v>
      </c>
      <c r="L104" s="2">
        <f t="shared" si="15"/>
        <v>0.179106651949347</v>
      </c>
      <c r="P104" s="8">
        <f t="shared" si="17"/>
        <v>6.3240000000000005E-2</v>
      </c>
    </row>
    <row r="105" spans="1:16" x14ac:dyDescent="0.2">
      <c r="A105">
        <v>50</v>
      </c>
      <c r="B105">
        <v>3.9809999999999999</v>
      </c>
      <c r="C105">
        <v>22430</v>
      </c>
      <c r="D105">
        <v>80.22</v>
      </c>
      <c r="E105" s="12">
        <v>357400</v>
      </c>
      <c r="F105" s="13">
        <v>53.58</v>
      </c>
      <c r="G105" s="2">
        <f t="shared" si="12"/>
        <v>46844.431198545943</v>
      </c>
      <c r="H105" s="2">
        <f t="shared" si="13"/>
        <v>1.1847717061561784</v>
      </c>
      <c r="I105" s="2">
        <f t="shared" si="18"/>
        <v>17469.279622308593</v>
      </c>
      <c r="J105" s="2">
        <f t="shared" si="19"/>
        <v>4.8913748734394698E-2</v>
      </c>
      <c r="K105" s="2">
        <f t="shared" si="14"/>
        <v>13074.54921697584</v>
      </c>
      <c r="L105" s="2">
        <f t="shared" si="15"/>
        <v>0.1739686084424687</v>
      </c>
      <c r="P105" s="8">
        <f t="shared" si="17"/>
        <v>7.9619999999999996E-2</v>
      </c>
    </row>
    <row r="106" spans="1:16" x14ac:dyDescent="0.2">
      <c r="A106">
        <v>50</v>
      </c>
      <c r="B106">
        <v>5.0119999999999996</v>
      </c>
      <c r="C106">
        <v>27050</v>
      </c>
      <c r="D106">
        <v>79.680000000000007</v>
      </c>
      <c r="E106" s="12">
        <v>425400</v>
      </c>
      <c r="F106" s="13">
        <v>68.31</v>
      </c>
      <c r="G106" s="2">
        <f t="shared" si="12"/>
        <v>56648.282484249234</v>
      </c>
      <c r="H106" s="2">
        <f t="shared" si="13"/>
        <v>1.1972875943671302</v>
      </c>
      <c r="I106" s="2">
        <f t="shared" si="18"/>
        <v>22163.566037482135</v>
      </c>
      <c r="J106" s="2">
        <f t="shared" si="19"/>
        <v>3.2632438552619471E-2</v>
      </c>
      <c r="K106" s="2">
        <f t="shared" si="14"/>
        <v>15810.860297530027</v>
      </c>
      <c r="L106" s="2">
        <f t="shared" si="15"/>
        <v>0.17263609356485296</v>
      </c>
      <c r="P106" s="8">
        <f t="shared" si="17"/>
        <v>0.10024</v>
      </c>
    </row>
    <row r="107" spans="1:16" x14ac:dyDescent="0.2">
      <c r="A107">
        <v>50</v>
      </c>
      <c r="B107">
        <v>6.31</v>
      </c>
      <c r="C107">
        <v>33390</v>
      </c>
      <c r="D107">
        <v>79.19</v>
      </c>
      <c r="E107" s="12">
        <v>501600</v>
      </c>
      <c r="F107" s="13">
        <v>79.099999999999994</v>
      </c>
      <c r="G107" s="2">
        <f t="shared" si="12"/>
        <v>66516.767075264157</v>
      </c>
      <c r="H107" s="2">
        <f t="shared" si="13"/>
        <v>0.98429497962969281</v>
      </c>
      <c r="I107" s="2">
        <f t="shared" si="18"/>
        <v>26471.174825097965</v>
      </c>
      <c r="J107" s="2">
        <f t="shared" si="19"/>
        <v>4.2937017672704088E-2</v>
      </c>
      <c r="K107" s="2">
        <f t="shared" si="14"/>
        <v>18565.210904015719</v>
      </c>
      <c r="L107" s="2">
        <f t="shared" si="15"/>
        <v>0.19712613600940795</v>
      </c>
      <c r="P107" s="8">
        <f t="shared" si="17"/>
        <v>0.12620000000000001</v>
      </c>
    </row>
    <row r="108" spans="1:16" x14ac:dyDescent="0.2">
      <c r="A108">
        <v>50</v>
      </c>
      <c r="B108">
        <v>7.9429999999999996</v>
      </c>
      <c r="C108">
        <v>40880</v>
      </c>
      <c r="D108">
        <v>78.52</v>
      </c>
      <c r="E108" s="12">
        <v>596200</v>
      </c>
      <c r="F108" s="13">
        <v>93.26</v>
      </c>
      <c r="G108" s="2">
        <f t="shared" si="12"/>
        <v>78914.044767462678</v>
      </c>
      <c r="H108" s="2">
        <f t="shared" si="13"/>
        <v>0.86561196807069041</v>
      </c>
      <c r="I108" s="2">
        <f t="shared" si="18"/>
        <v>32046.578418762983</v>
      </c>
      <c r="J108" s="2">
        <f t="shared" si="19"/>
        <v>4.6691318890394608E-2</v>
      </c>
      <c r="K108" s="2">
        <f t="shared" si="14"/>
        <v>22025.362157772379</v>
      </c>
      <c r="L108" s="2">
        <f t="shared" si="15"/>
        <v>0.21272308154167624</v>
      </c>
      <c r="P108" s="8">
        <f t="shared" si="17"/>
        <v>0.15886</v>
      </c>
    </row>
    <row r="109" spans="1:16" x14ac:dyDescent="0.2">
      <c r="A109">
        <v>50</v>
      </c>
      <c r="B109">
        <v>10</v>
      </c>
      <c r="C109">
        <v>49930</v>
      </c>
      <c r="D109">
        <v>78.03</v>
      </c>
      <c r="E109" s="12">
        <v>708500</v>
      </c>
      <c r="F109" s="13">
        <v>127.6</v>
      </c>
      <c r="G109" s="2">
        <f t="shared" si="12"/>
        <v>96878.402066336363</v>
      </c>
      <c r="H109" s="2">
        <f t="shared" si="13"/>
        <v>0.88413482724497516</v>
      </c>
      <c r="I109" s="2">
        <f t="shared" si="18"/>
        <v>41824.485545721393</v>
      </c>
      <c r="J109" s="2">
        <f t="shared" si="19"/>
        <v>2.6353483929582099E-2</v>
      </c>
      <c r="K109" s="2">
        <f t="shared" si="14"/>
        <v>27039.317235163813</v>
      </c>
      <c r="L109" s="2">
        <f t="shared" si="15"/>
        <v>0.21018143904986647</v>
      </c>
      <c r="P109" s="8">
        <f t="shared" si="17"/>
        <v>0.2</v>
      </c>
    </row>
    <row r="110" spans="1:16" x14ac:dyDescent="0.2">
      <c r="A110">
        <v>50</v>
      </c>
      <c r="B110">
        <v>12.59</v>
      </c>
      <c r="C110">
        <v>60920</v>
      </c>
      <c r="D110">
        <v>77.55</v>
      </c>
      <c r="E110" s="12">
        <v>839500</v>
      </c>
      <c r="F110" s="13">
        <v>163.69999999999999</v>
      </c>
      <c r="G110" s="2">
        <f t="shared" si="12"/>
        <v>116915.8283526454</v>
      </c>
      <c r="H110" s="2">
        <f t="shared" si="13"/>
        <v>0.84487324606065684</v>
      </c>
      <c r="I110" s="2">
        <f t="shared" si="18"/>
        <v>52529.382755406841</v>
      </c>
      <c r="J110" s="2">
        <f t="shared" si="19"/>
        <v>1.8970030592758296E-2</v>
      </c>
      <c r="K110" s="2">
        <f t="shared" si="14"/>
        <v>32631.87774788501</v>
      </c>
      <c r="L110" s="2">
        <f t="shared" si="15"/>
        <v>0.21561970677845677</v>
      </c>
      <c r="P110" s="8">
        <f t="shared" si="17"/>
        <v>0.25180000000000002</v>
      </c>
    </row>
    <row r="111" spans="1:16" x14ac:dyDescent="0.2">
      <c r="A111">
        <v>50</v>
      </c>
      <c r="B111">
        <v>15.85</v>
      </c>
      <c r="C111">
        <v>74280</v>
      </c>
      <c r="D111">
        <v>77.06</v>
      </c>
      <c r="E111" s="12">
        <v>993000</v>
      </c>
      <c r="F111" s="13">
        <v>211.3</v>
      </c>
      <c r="G111" s="2">
        <f t="shared" si="12"/>
        <v>141108.49243728654</v>
      </c>
      <c r="H111" s="2">
        <f t="shared" si="13"/>
        <v>0.80943045000818914</v>
      </c>
      <c r="I111" s="2">
        <f t="shared" si="18"/>
        <v>65927.267833357153</v>
      </c>
      <c r="J111" s="2">
        <f t="shared" si="19"/>
        <v>1.2644839507498534E-2</v>
      </c>
      <c r="K111" s="2">
        <f t="shared" si="14"/>
        <v>39384.188944145673</v>
      </c>
      <c r="L111" s="2">
        <f t="shared" si="15"/>
        <v>0.22070023894181942</v>
      </c>
      <c r="P111" s="8">
        <f t="shared" si="17"/>
        <v>0.317</v>
      </c>
    </row>
    <row r="112" spans="1:16" x14ac:dyDescent="0.2">
      <c r="A112">
        <v>50</v>
      </c>
      <c r="B112">
        <v>19.95</v>
      </c>
      <c r="C112">
        <v>90480</v>
      </c>
      <c r="D112">
        <v>76.569999999999993</v>
      </c>
      <c r="E112" s="12">
        <v>1173000</v>
      </c>
      <c r="F112" s="13">
        <v>284.2</v>
      </c>
      <c r="G112" s="2">
        <f t="shared" si="12"/>
        <v>171755.92141116189</v>
      </c>
      <c r="H112" s="2">
        <f t="shared" si="13"/>
        <v>0.80689796393316648</v>
      </c>
      <c r="I112" s="2">
        <f t="shared" si="18"/>
        <v>84059.725958592593</v>
      </c>
      <c r="J112" s="2">
        <f t="shared" si="19"/>
        <v>5.0350286690321079E-3</v>
      </c>
      <c r="K112" s="2">
        <f t="shared" si="14"/>
        <v>47938.06201380401</v>
      </c>
      <c r="L112" s="2">
        <f t="shared" si="15"/>
        <v>0.22106976853643537</v>
      </c>
      <c r="P112" s="8">
        <f t="shared" si="17"/>
        <v>0.39900000000000002</v>
      </c>
    </row>
    <row r="113" spans="1:16" x14ac:dyDescent="0.2">
      <c r="A113">
        <v>50</v>
      </c>
      <c r="B113">
        <v>25.12</v>
      </c>
      <c r="C113" s="1">
        <v>110000</v>
      </c>
      <c r="D113">
        <v>76.06</v>
      </c>
      <c r="E113" s="12">
        <v>1380000</v>
      </c>
      <c r="F113" s="13">
        <v>372.8</v>
      </c>
      <c r="G113" s="2">
        <f t="shared" si="12"/>
        <v>207205.57149150356</v>
      </c>
      <c r="H113" s="2">
        <f t="shared" si="13"/>
        <v>0.78090273793304221</v>
      </c>
      <c r="I113" s="2">
        <f t="shared" si="18"/>
        <v>105357.561415834</v>
      </c>
      <c r="J113" s="2">
        <f t="shared" si="19"/>
        <v>1.781176529566379E-3</v>
      </c>
      <c r="K113" s="2">
        <f t="shared" si="14"/>
        <v>57832.262516219023</v>
      </c>
      <c r="L113" s="2">
        <f t="shared" si="15"/>
        <v>0.22491511026253611</v>
      </c>
      <c r="P113" s="8">
        <f t="shared" si="17"/>
        <v>0.50240000000000007</v>
      </c>
    </row>
    <row r="114" spans="1:16" x14ac:dyDescent="0.2">
      <c r="A114">
        <v>50</v>
      </c>
      <c r="B114">
        <v>31.62</v>
      </c>
      <c r="C114" s="1">
        <v>133800</v>
      </c>
      <c r="D114">
        <v>75.59</v>
      </c>
      <c r="E114" s="12">
        <v>1625000</v>
      </c>
      <c r="F114" s="13">
        <v>513.4</v>
      </c>
      <c r="G114" s="2">
        <f t="shared" si="12"/>
        <v>252970.17816726677</v>
      </c>
      <c r="H114" s="2">
        <f t="shared" si="13"/>
        <v>0.79327350709836797</v>
      </c>
      <c r="I114" s="2">
        <f t="shared" si="18"/>
        <v>134646.49151221191</v>
      </c>
      <c r="J114" s="2">
        <f t="shared" si="19"/>
        <v>4.0025151892524753E-5</v>
      </c>
      <c r="K114" s="2">
        <f t="shared" si="14"/>
        <v>70605.426520319044</v>
      </c>
      <c r="L114" s="2">
        <f t="shared" si="15"/>
        <v>0.2230731742309314</v>
      </c>
      <c r="P114" s="8">
        <f t="shared" si="17"/>
        <v>0.63240000000000007</v>
      </c>
    </row>
    <row r="115" spans="1:16" x14ac:dyDescent="0.2">
      <c r="A115">
        <v>50</v>
      </c>
      <c r="B115">
        <v>39.81</v>
      </c>
      <c r="C115" s="1">
        <v>162500</v>
      </c>
      <c r="D115">
        <v>75.02</v>
      </c>
      <c r="E115" s="12">
        <v>1898000</v>
      </c>
      <c r="F115" s="13">
        <v>699.1</v>
      </c>
      <c r="G115" s="2">
        <f t="shared" si="12"/>
        <v>306119.33996039862</v>
      </c>
      <c r="H115" s="2">
        <f t="shared" si="13"/>
        <v>0.78112245436821026</v>
      </c>
      <c r="I115" s="2">
        <f t="shared" si="18"/>
        <v>169799.69104835138</v>
      </c>
      <c r="J115" s="2">
        <f t="shared" si="19"/>
        <v>2.0179120246676921E-3</v>
      </c>
      <c r="K115" s="2">
        <f t="shared" si="14"/>
        <v>85439.662179196763</v>
      </c>
      <c r="L115" s="2">
        <f t="shared" si="15"/>
        <v>0.22488220270035761</v>
      </c>
      <c r="P115" s="8">
        <f t="shared" si="17"/>
        <v>0.79620000000000002</v>
      </c>
    </row>
    <row r="116" spans="1:16" x14ac:dyDescent="0.2">
      <c r="A116">
        <v>50</v>
      </c>
      <c r="B116">
        <v>50</v>
      </c>
      <c r="C116" s="1">
        <v>196700</v>
      </c>
      <c r="D116">
        <v>74.209999999999994</v>
      </c>
      <c r="E116" s="12">
        <v>2146000</v>
      </c>
      <c r="F116" s="13">
        <v>971.2</v>
      </c>
      <c r="G116" s="2">
        <f t="shared" si="12"/>
        <v>362963.80820332048</v>
      </c>
      <c r="H116" s="2">
        <f t="shared" si="13"/>
        <v>0.71447449046198053</v>
      </c>
      <c r="I116" s="2">
        <f t="shared" si="18"/>
        <v>210817.39171101202</v>
      </c>
      <c r="J116" s="2">
        <f t="shared" si="19"/>
        <v>5.1511027201015793E-3</v>
      </c>
      <c r="K116" s="2">
        <f t="shared" si="14"/>
        <v>101305.27904632979</v>
      </c>
      <c r="L116" s="2">
        <f t="shared" si="15"/>
        <v>0.23520143335623986</v>
      </c>
      <c r="P116" s="8">
        <f t="shared" si="17"/>
        <v>1</v>
      </c>
    </row>
    <row r="117" spans="1:16" x14ac:dyDescent="0.2">
      <c r="A117">
        <v>60</v>
      </c>
      <c r="B117">
        <v>0.01</v>
      </c>
      <c r="C117">
        <v>16.29</v>
      </c>
      <c r="D117">
        <v>89.54</v>
      </c>
      <c r="E117" s="13">
        <v>314.10000000000002</v>
      </c>
      <c r="F117" s="13">
        <v>0.13519999999999999</v>
      </c>
      <c r="G117" s="2">
        <f t="shared" si="12"/>
        <v>52.514308258210285</v>
      </c>
      <c r="H117" s="2">
        <f t="shared" si="13"/>
        <v>4.9449059190216094</v>
      </c>
      <c r="K117" s="2">
        <f t="shared" si="14"/>
        <v>14.657044398880936</v>
      </c>
      <c r="L117" s="2">
        <f t="shared" si="15"/>
        <v>1.0048623740838043E-2</v>
      </c>
      <c r="P117" s="8">
        <f>B117*$S$5</f>
        <v>4.4999999999999996E-5</v>
      </c>
    </row>
    <row r="118" spans="1:16" x14ac:dyDescent="0.2">
      <c r="A118">
        <v>60</v>
      </c>
      <c r="B118">
        <v>1.259E-2</v>
      </c>
      <c r="C118">
        <v>20.8</v>
      </c>
      <c r="D118">
        <v>89.3</v>
      </c>
      <c r="E118" s="13">
        <v>394.1</v>
      </c>
      <c r="F118" s="13">
        <v>0.26540000000000002</v>
      </c>
      <c r="G118" s="2">
        <f t="shared" si="12"/>
        <v>73.059112567963865</v>
      </c>
      <c r="H118" s="2">
        <f t="shared" si="13"/>
        <v>6.3124418601865724</v>
      </c>
      <c r="K118" s="2">
        <f t="shared" si="14"/>
        <v>20.391217025772569</v>
      </c>
      <c r="L118" s="2">
        <f t="shared" si="15"/>
        <v>3.8624149412496534E-4</v>
      </c>
      <c r="P118" s="8">
        <f t="shared" ref="P118:P154" si="20">B118*$S$5</f>
        <v>5.6654999999999999E-5</v>
      </c>
    </row>
    <row r="119" spans="1:16" x14ac:dyDescent="0.2">
      <c r="A119">
        <v>60</v>
      </c>
      <c r="B119">
        <v>1.585E-2</v>
      </c>
      <c r="C119">
        <v>26.14</v>
      </c>
      <c r="D119">
        <v>89.07</v>
      </c>
      <c r="E119" s="13">
        <v>494.7</v>
      </c>
      <c r="F119" s="13">
        <v>0.13900000000000001</v>
      </c>
      <c r="G119" s="2">
        <f t="shared" si="12"/>
        <v>74.955738078292541</v>
      </c>
      <c r="H119" s="2">
        <f t="shared" si="13"/>
        <v>3.4874545281871376</v>
      </c>
      <c r="K119" s="2">
        <f t="shared" si="14"/>
        <v>20.920576075429128</v>
      </c>
      <c r="L119" s="2">
        <f t="shared" si="15"/>
        <v>3.9868874655250498E-2</v>
      </c>
      <c r="P119" s="8">
        <f t="shared" si="20"/>
        <v>7.1324999999999999E-5</v>
      </c>
    </row>
    <row r="120" spans="1:16" x14ac:dyDescent="0.2">
      <c r="A120">
        <v>60</v>
      </c>
      <c r="B120">
        <v>1.9949999999999999E-2</v>
      </c>
      <c r="C120">
        <v>32.869999999999997</v>
      </c>
      <c r="D120">
        <v>89.14</v>
      </c>
      <c r="E120" s="13">
        <v>620.4</v>
      </c>
      <c r="F120" s="13">
        <v>0.13519999999999999</v>
      </c>
      <c r="G120" s="2">
        <f t="shared" si="12"/>
        <v>88.647241965067153</v>
      </c>
      <c r="H120" s="2">
        <f t="shared" si="13"/>
        <v>2.8794839580447955</v>
      </c>
      <c r="K120" s="2">
        <f t="shared" si="14"/>
        <v>24.741953277413526</v>
      </c>
      <c r="L120" s="2">
        <f t="shared" si="15"/>
        <v>6.1146693087350767E-2</v>
      </c>
      <c r="P120" s="8">
        <f t="shared" si="20"/>
        <v>8.9774999999999987E-5</v>
      </c>
    </row>
    <row r="121" spans="1:16" x14ac:dyDescent="0.2">
      <c r="A121">
        <v>60</v>
      </c>
      <c r="B121">
        <v>2.512E-2</v>
      </c>
      <c r="C121">
        <v>41.51</v>
      </c>
      <c r="D121">
        <v>89.22</v>
      </c>
      <c r="E121" s="13">
        <v>776.9</v>
      </c>
      <c r="F121" s="13">
        <v>0.32840000000000003</v>
      </c>
      <c r="G121" s="2">
        <f t="shared" si="12"/>
        <v>129.34764090771293</v>
      </c>
      <c r="H121" s="2">
        <f t="shared" si="13"/>
        <v>4.4777089354304112</v>
      </c>
      <c r="K121" s="2">
        <f t="shared" si="14"/>
        <v>36.101667879790675</v>
      </c>
      <c r="L121" s="2">
        <f t="shared" si="15"/>
        <v>1.6975447817247656E-2</v>
      </c>
      <c r="P121" s="8">
        <f t="shared" si="20"/>
        <v>1.1303999999999999E-4</v>
      </c>
    </row>
    <row r="122" spans="1:16" x14ac:dyDescent="0.2">
      <c r="A122">
        <v>60</v>
      </c>
      <c r="B122">
        <v>3.1620000000000002E-2</v>
      </c>
      <c r="C122">
        <v>52.17</v>
      </c>
      <c r="D122">
        <v>89.15</v>
      </c>
      <c r="E122" s="13">
        <v>971</v>
      </c>
      <c r="F122" s="13">
        <v>0.26079999999999998</v>
      </c>
      <c r="G122" s="2">
        <f t="shared" si="12"/>
        <v>145.60044319823473</v>
      </c>
      <c r="H122" s="2">
        <f t="shared" si="13"/>
        <v>3.2072672122351387</v>
      </c>
      <c r="K122" s="2">
        <f t="shared" si="14"/>
        <v>40.637918145282235</v>
      </c>
      <c r="L122" s="2">
        <f t="shared" si="15"/>
        <v>4.8862283510154508E-2</v>
      </c>
      <c r="P122" s="8">
        <f t="shared" si="20"/>
        <v>1.4228999999999999E-4</v>
      </c>
    </row>
    <row r="123" spans="1:16" x14ac:dyDescent="0.2">
      <c r="A123">
        <v>60</v>
      </c>
      <c r="B123">
        <v>3.9809999999999998E-2</v>
      </c>
      <c r="C123">
        <v>64.97</v>
      </c>
      <c r="D123">
        <v>89.25</v>
      </c>
      <c r="E123" s="13">
        <v>1206</v>
      </c>
      <c r="F123" s="13">
        <v>0.47889999999999999</v>
      </c>
      <c r="G123" s="2">
        <f t="shared" si="12"/>
        <v>197.91445139965612</v>
      </c>
      <c r="H123" s="2">
        <f t="shared" si="13"/>
        <v>4.1871131670781736</v>
      </c>
      <c r="K123" s="2">
        <f t="shared" si="14"/>
        <v>55.239057650376544</v>
      </c>
      <c r="L123" s="2">
        <f t="shared" si="15"/>
        <v>2.2432830025857768E-2</v>
      </c>
      <c r="P123" s="8">
        <f t="shared" si="20"/>
        <v>1.7914499999999997E-4</v>
      </c>
    </row>
    <row r="124" spans="1:16" x14ac:dyDescent="0.2">
      <c r="A124">
        <v>60</v>
      </c>
      <c r="B124">
        <v>5.0119999999999998E-2</v>
      </c>
      <c r="C124">
        <v>81.13</v>
      </c>
      <c r="D124">
        <v>89.58</v>
      </c>
      <c r="E124" s="13">
        <v>1495</v>
      </c>
      <c r="F124" s="13">
        <v>0.39579999999999999</v>
      </c>
      <c r="G124" s="2">
        <f t="shared" si="12"/>
        <v>223.42999938503007</v>
      </c>
      <c r="H124" s="2">
        <f t="shared" si="13"/>
        <v>3.0764286307532451</v>
      </c>
      <c r="K124" s="2">
        <f t="shared" si="14"/>
        <v>62.360593324893081</v>
      </c>
      <c r="L124" s="2">
        <f t="shared" si="15"/>
        <v>5.3522715138066536E-2</v>
      </c>
      <c r="P124" s="8">
        <f t="shared" si="20"/>
        <v>2.2553999999999999E-4</v>
      </c>
    </row>
    <row r="125" spans="1:16" x14ac:dyDescent="0.2">
      <c r="A125">
        <v>60</v>
      </c>
      <c r="B125">
        <v>6.3100000000000003E-2</v>
      </c>
      <c r="C125">
        <v>102.1</v>
      </c>
      <c r="D125">
        <v>90.05</v>
      </c>
      <c r="E125" s="13">
        <v>1861</v>
      </c>
      <c r="F125" s="13">
        <v>0.2213</v>
      </c>
      <c r="G125" s="2">
        <f t="shared" si="12"/>
        <v>231.22318682822058</v>
      </c>
      <c r="H125" s="2">
        <f t="shared" si="13"/>
        <v>1.5993996184604751</v>
      </c>
      <c r="K125" s="2">
        <f t="shared" si="14"/>
        <v>64.535716603714647</v>
      </c>
      <c r="L125" s="2">
        <f t="shared" si="15"/>
        <v>0.13536261400659022</v>
      </c>
      <c r="P125" s="8">
        <f t="shared" si="20"/>
        <v>2.8394999999999999E-4</v>
      </c>
    </row>
    <row r="126" spans="1:16" x14ac:dyDescent="0.2">
      <c r="A126">
        <v>60</v>
      </c>
      <c r="B126">
        <v>7.9430000000000001E-2</v>
      </c>
      <c r="C126">
        <v>129.6</v>
      </c>
      <c r="D126">
        <v>90.2</v>
      </c>
      <c r="E126" s="13">
        <v>2338</v>
      </c>
      <c r="F126" s="13">
        <v>0.59840000000000004</v>
      </c>
      <c r="G126" s="2">
        <f t="shared" si="12"/>
        <v>346.70122087611213</v>
      </c>
      <c r="H126" s="2">
        <f t="shared" si="13"/>
        <v>2.8061735602601088</v>
      </c>
      <c r="K126" s="2">
        <f t="shared" si="14"/>
        <v>96.766297721020123</v>
      </c>
      <c r="L126" s="2">
        <f t="shared" si="15"/>
        <v>6.4184432950429623E-2</v>
      </c>
      <c r="P126" s="8">
        <f t="shared" si="20"/>
        <v>3.5743499999999997E-4</v>
      </c>
    </row>
    <row r="127" spans="1:16" x14ac:dyDescent="0.2">
      <c r="A127">
        <v>60</v>
      </c>
      <c r="B127">
        <v>0.1</v>
      </c>
      <c r="C127">
        <v>161.9</v>
      </c>
      <c r="D127">
        <v>89.19</v>
      </c>
      <c r="E127" s="13">
        <v>2897</v>
      </c>
      <c r="F127" s="13">
        <v>0.51270000000000004</v>
      </c>
      <c r="G127" s="2">
        <f t="shared" si="12"/>
        <v>394.53240960935722</v>
      </c>
      <c r="H127" s="2">
        <f t="shared" si="13"/>
        <v>2.0646514273886938</v>
      </c>
      <c r="K127" s="2">
        <f t="shared" si="14"/>
        <v>110.11625662112273</v>
      </c>
      <c r="L127" s="2">
        <f t="shared" si="15"/>
        <v>0.10230413463077681</v>
      </c>
      <c r="P127" s="8">
        <f t="shared" si="20"/>
        <v>4.4999999999999999E-4</v>
      </c>
    </row>
    <row r="128" spans="1:16" x14ac:dyDescent="0.2">
      <c r="A128">
        <v>60</v>
      </c>
      <c r="B128">
        <v>0.12590000000000001</v>
      </c>
      <c r="C128">
        <v>197.1</v>
      </c>
      <c r="D128">
        <v>89.39</v>
      </c>
      <c r="E128" s="13">
        <v>3524</v>
      </c>
      <c r="F128" s="13">
        <v>0.73550000000000004</v>
      </c>
      <c r="G128" s="2">
        <f t="shared" si="12"/>
        <v>498.54060990556104</v>
      </c>
      <c r="H128" s="2">
        <f t="shared" si="13"/>
        <v>2.3390002653966175</v>
      </c>
      <c r="K128" s="2">
        <f t="shared" si="14"/>
        <v>139.14554140372903</v>
      </c>
      <c r="L128" s="2">
        <f t="shared" si="15"/>
        <v>8.6457058890875738E-2</v>
      </c>
      <c r="P128" s="8">
        <f t="shared" si="20"/>
        <v>5.6654999999999997E-4</v>
      </c>
    </row>
    <row r="129" spans="1:16" x14ac:dyDescent="0.2">
      <c r="A129">
        <v>60</v>
      </c>
      <c r="B129">
        <v>0.1585</v>
      </c>
      <c r="C129">
        <v>250.9</v>
      </c>
      <c r="D129">
        <v>88.08</v>
      </c>
      <c r="E129" s="13">
        <v>4430</v>
      </c>
      <c r="F129" s="13">
        <v>0.78439999999999999</v>
      </c>
      <c r="G129" s="2">
        <f t="shared" si="12"/>
        <v>603.37659916231587</v>
      </c>
      <c r="H129" s="2">
        <f t="shared" si="13"/>
        <v>1.9736005455216843</v>
      </c>
      <c r="K129" s="2">
        <f t="shared" si="14"/>
        <v>168.40586682935484</v>
      </c>
      <c r="L129" s="2">
        <f t="shared" si="15"/>
        <v>0.10810475683436226</v>
      </c>
      <c r="P129" s="8">
        <f t="shared" si="20"/>
        <v>7.1324999999999991E-4</v>
      </c>
    </row>
    <row r="130" spans="1:16" x14ac:dyDescent="0.2">
      <c r="A130">
        <v>60</v>
      </c>
      <c r="B130">
        <v>0.19950000000000001</v>
      </c>
      <c r="C130">
        <v>313.60000000000002</v>
      </c>
      <c r="D130">
        <v>87.98</v>
      </c>
      <c r="E130" s="13">
        <v>5434</v>
      </c>
      <c r="F130" s="13">
        <v>1.0900000000000001</v>
      </c>
      <c r="G130" s="2">
        <f t="shared" si="12"/>
        <v>761.73837205295968</v>
      </c>
      <c r="H130" s="2">
        <f t="shared" si="13"/>
        <v>2.0420771995461369</v>
      </c>
      <c r="I130" s="2">
        <f t="shared" ref="I130:I154" si="21">10^(10^(($N$2/($N$2+$O$2))*LOG(LOG(E130))+($O$2/($N$2+$O$2))*LOG(LOG(F130))))</f>
        <v>19.548968574857355</v>
      </c>
      <c r="J130" s="2">
        <f t="shared" ref="J130:J154" si="22">(I130-C130)^2/C130^2</f>
        <v>0.87921139102797174</v>
      </c>
      <c r="K130" s="2">
        <f t="shared" si="14"/>
        <v>212.60554522806581</v>
      </c>
      <c r="L130" s="2">
        <f t="shared" si="15"/>
        <v>0.10371532913003638</v>
      </c>
      <c r="P130" s="8">
        <f t="shared" si="20"/>
        <v>8.9775E-4</v>
      </c>
    </row>
    <row r="131" spans="1:16" x14ac:dyDescent="0.2">
      <c r="A131">
        <v>60</v>
      </c>
      <c r="B131">
        <v>0.25119999999999998</v>
      </c>
      <c r="C131">
        <v>402.5</v>
      </c>
      <c r="D131">
        <v>87.43</v>
      </c>
      <c r="E131" s="13">
        <v>6840</v>
      </c>
      <c r="F131" s="13">
        <v>1.738</v>
      </c>
      <c r="G131" s="2">
        <f t="shared" ref="G131:G154" si="23">10^(($N$2/($N$2+$O$2))*LOG(E131)+($O$2/($N$2+$O$2))*LOG(F131))</f>
        <v>1012.6031088994233</v>
      </c>
      <c r="H131" s="2">
        <f t="shared" si="13"/>
        <v>2.2976015029589387</v>
      </c>
      <c r="I131" s="2">
        <f t="shared" si="21"/>
        <v>105.49739776004986</v>
      </c>
      <c r="J131" s="2">
        <f t="shared" si="22"/>
        <v>0.54448853508615891</v>
      </c>
      <c r="K131" s="2">
        <f t="shared" si="14"/>
        <v>282.6233310092835</v>
      </c>
      <c r="L131" s="2">
        <f t="shared" si="15"/>
        <v>8.8702847996974254E-2</v>
      </c>
      <c r="P131" s="8">
        <f t="shared" si="20"/>
        <v>1.1303999999999997E-3</v>
      </c>
    </row>
    <row r="132" spans="1:16" x14ac:dyDescent="0.2">
      <c r="A132">
        <v>60</v>
      </c>
      <c r="B132">
        <v>0.31619999999999998</v>
      </c>
      <c r="C132">
        <v>498.6</v>
      </c>
      <c r="D132">
        <v>87.98</v>
      </c>
      <c r="E132" s="13">
        <v>8371</v>
      </c>
      <c r="F132" s="13">
        <v>1.9259999999999999</v>
      </c>
      <c r="G132" s="2">
        <f t="shared" si="23"/>
        <v>1211.1862829439108</v>
      </c>
      <c r="H132" s="2">
        <f t="shared" ref="H132:H154" si="24">(G132-C132)^2/C132^2</f>
        <v>2.0425390477203771</v>
      </c>
      <c r="I132" s="2">
        <f t="shared" si="21"/>
        <v>138.46326969023445</v>
      </c>
      <c r="J132" s="2">
        <f t="shared" si="22"/>
        <v>0.52171135142381331</v>
      </c>
      <c r="K132" s="2">
        <f t="shared" ref="K132:K154" si="25">10^(($N$2/($N$2+$O$2))*LOG(E132)+($O$2/($N$2+$O$2))*LOG(F132)+($N$2/(($N$2+$O$2)^2)*$O$2*(-$M$2)))</f>
        <v>338.04903298233944</v>
      </c>
      <c r="L132" s="2">
        <f t="shared" ref="L132:L154" si="26">(K132-C132)^2/C132^2</f>
        <v>0.10368628232177227</v>
      </c>
      <c r="P132" s="8">
        <f t="shared" si="20"/>
        <v>1.4228999999999997E-3</v>
      </c>
    </row>
    <row r="133" spans="1:16" x14ac:dyDescent="0.2">
      <c r="A133">
        <v>60</v>
      </c>
      <c r="B133">
        <v>0.39810000000000001</v>
      </c>
      <c r="C133">
        <v>639</v>
      </c>
      <c r="D133">
        <v>87.14</v>
      </c>
      <c r="E133" s="13">
        <v>10480</v>
      </c>
      <c r="F133" s="13">
        <v>2.3769999999999998</v>
      </c>
      <c r="G133" s="2">
        <f t="shared" si="23"/>
        <v>1511.337878116298</v>
      </c>
      <c r="H133" s="2">
        <f t="shared" si="24"/>
        <v>1.8636645521451145</v>
      </c>
      <c r="I133" s="2">
        <f t="shared" si="21"/>
        <v>212.31688704905216</v>
      </c>
      <c r="J133" s="2">
        <f t="shared" si="22"/>
        <v>0.44587096641493157</v>
      </c>
      <c r="K133" s="2">
        <f t="shared" si="25"/>
        <v>421.8230633895439</v>
      </c>
      <c r="L133" s="2">
        <f t="shared" si="26"/>
        <v>0.11551162393191157</v>
      </c>
      <c r="P133" s="8">
        <f t="shared" si="20"/>
        <v>1.79145E-3</v>
      </c>
    </row>
    <row r="134" spans="1:16" x14ac:dyDescent="0.2">
      <c r="A134">
        <v>60</v>
      </c>
      <c r="B134">
        <v>0.50119999999999998</v>
      </c>
      <c r="C134">
        <v>801</v>
      </c>
      <c r="D134">
        <v>86.72</v>
      </c>
      <c r="E134" s="13">
        <v>12900</v>
      </c>
      <c r="F134" s="13">
        <v>2.8479999999999999</v>
      </c>
      <c r="G134" s="2">
        <f t="shared" si="23"/>
        <v>1848.7829509661742</v>
      </c>
      <c r="H134" s="2">
        <f t="shared" si="24"/>
        <v>1.7111087924354609</v>
      </c>
      <c r="I134" s="2">
        <f t="shared" si="21"/>
        <v>297.11987396392755</v>
      </c>
      <c r="J134" s="2">
        <f t="shared" si="22"/>
        <v>0.39572129939655371</v>
      </c>
      <c r="K134" s="2">
        <f t="shared" si="25"/>
        <v>516.00591714866164</v>
      </c>
      <c r="L134" s="2">
        <f t="shared" si="26"/>
        <v>0.12659211450773225</v>
      </c>
      <c r="P134" s="8">
        <f t="shared" si="20"/>
        <v>2.2553999999999999E-3</v>
      </c>
    </row>
    <row r="135" spans="1:16" x14ac:dyDescent="0.2">
      <c r="A135">
        <v>60</v>
      </c>
      <c r="B135">
        <v>0.63100000000000001</v>
      </c>
      <c r="C135">
        <v>963.1</v>
      </c>
      <c r="D135">
        <v>87.86</v>
      </c>
      <c r="E135" s="13">
        <v>15430</v>
      </c>
      <c r="F135" s="13">
        <v>3.1520000000000001</v>
      </c>
      <c r="G135" s="2">
        <f t="shared" si="23"/>
        <v>2172.0924148618556</v>
      </c>
      <c r="H135" s="2">
        <f t="shared" si="24"/>
        <v>1.5758119389972396</v>
      </c>
      <c r="I135" s="2">
        <f t="shared" si="21"/>
        <v>365.56998400262609</v>
      </c>
      <c r="J135" s="2">
        <f t="shared" si="22"/>
        <v>0.38492550378170787</v>
      </c>
      <c r="K135" s="2">
        <f t="shared" si="25"/>
        <v>606.24344143627366</v>
      </c>
      <c r="L135" s="2">
        <f t="shared" si="26"/>
        <v>0.13729180036886851</v>
      </c>
      <c r="P135" s="8">
        <f t="shared" si="20"/>
        <v>2.8395E-3</v>
      </c>
    </row>
    <row r="136" spans="1:16" x14ac:dyDescent="0.2">
      <c r="A136">
        <v>60</v>
      </c>
      <c r="B136">
        <v>0.79430000000000001</v>
      </c>
      <c r="C136">
        <v>1224</v>
      </c>
      <c r="D136">
        <v>86.07</v>
      </c>
      <c r="E136" s="13">
        <v>19200</v>
      </c>
      <c r="F136" s="13">
        <v>4.8529999999999998</v>
      </c>
      <c r="G136" s="2">
        <f t="shared" si="23"/>
        <v>2838.9462248874584</v>
      </c>
      <c r="H136" s="2">
        <f t="shared" si="24"/>
        <v>1.7408177071841044</v>
      </c>
      <c r="I136" s="2">
        <f t="shared" si="21"/>
        <v>640.93562498835092</v>
      </c>
      <c r="J136" s="2">
        <f t="shared" si="22"/>
        <v>0.22691864334212064</v>
      </c>
      <c r="K136" s="2">
        <f t="shared" si="25"/>
        <v>792.36616161092343</v>
      </c>
      <c r="L136" s="2">
        <f t="shared" si="26"/>
        <v>0.12435639767456391</v>
      </c>
      <c r="P136" s="8">
        <f t="shared" si="20"/>
        <v>3.5743499999999996E-3</v>
      </c>
    </row>
    <row r="137" spans="1:16" x14ac:dyDescent="0.2">
      <c r="A137">
        <v>60</v>
      </c>
      <c r="B137">
        <v>1</v>
      </c>
      <c r="C137">
        <v>1528</v>
      </c>
      <c r="D137">
        <v>86.57</v>
      </c>
      <c r="E137" s="13">
        <v>23380</v>
      </c>
      <c r="F137" s="13">
        <v>5.2729999999999997</v>
      </c>
      <c r="G137" s="2">
        <f t="shared" si="23"/>
        <v>3367.2730703208867</v>
      </c>
      <c r="H137" s="2">
        <f t="shared" si="24"/>
        <v>1.4489243661116495</v>
      </c>
      <c r="I137" s="2">
        <f t="shared" si="21"/>
        <v>765.09556840900245</v>
      </c>
      <c r="J137" s="2">
        <f t="shared" si="22"/>
        <v>0.24928351904980633</v>
      </c>
      <c r="K137" s="2">
        <f t="shared" si="25"/>
        <v>939.82521205795706</v>
      </c>
      <c r="L137" s="2">
        <f t="shared" si="26"/>
        <v>0.14817198557582509</v>
      </c>
      <c r="P137" s="8">
        <f t="shared" si="20"/>
        <v>4.4999999999999997E-3</v>
      </c>
    </row>
    <row r="138" spans="1:16" x14ac:dyDescent="0.2">
      <c r="A138">
        <v>60</v>
      </c>
      <c r="B138">
        <v>1.2589999999999999</v>
      </c>
      <c r="C138">
        <v>1898</v>
      </c>
      <c r="D138">
        <v>86.52</v>
      </c>
      <c r="E138" s="13">
        <v>28760</v>
      </c>
      <c r="F138" s="13">
        <v>6.6529999999999996</v>
      </c>
      <c r="G138" s="2">
        <f t="shared" si="23"/>
        <v>4166.4360674516793</v>
      </c>
      <c r="H138" s="2">
        <f t="shared" si="24"/>
        <v>1.4284356202457136</v>
      </c>
      <c r="I138" s="2">
        <f t="shared" si="21"/>
        <v>1044.9464765207363</v>
      </c>
      <c r="J138" s="2">
        <f t="shared" si="22"/>
        <v>0.20200408225184813</v>
      </c>
      <c r="K138" s="2">
        <f t="shared" si="25"/>
        <v>1162.8761846289894</v>
      </c>
      <c r="L138" s="2">
        <f t="shared" si="26"/>
        <v>0.15001288692929268</v>
      </c>
      <c r="P138" s="8">
        <f t="shared" si="20"/>
        <v>5.6654999999999995E-3</v>
      </c>
    </row>
    <row r="139" spans="1:16" x14ac:dyDescent="0.2">
      <c r="A139">
        <v>60</v>
      </c>
      <c r="B139">
        <v>1.585</v>
      </c>
      <c r="C139">
        <v>2415</v>
      </c>
      <c r="D139">
        <v>85.35</v>
      </c>
      <c r="E139" s="13">
        <v>35480</v>
      </c>
      <c r="F139" s="13">
        <v>8.6669999999999998</v>
      </c>
      <c r="G139" s="2">
        <f t="shared" si="23"/>
        <v>5204.9750725355052</v>
      </c>
      <c r="H139" s="2">
        <f t="shared" si="24"/>
        <v>1.334646880970727</v>
      </c>
      <c r="I139" s="2">
        <f t="shared" si="21"/>
        <v>1446.5440005742016</v>
      </c>
      <c r="J139" s="2">
        <f t="shared" si="22"/>
        <v>0.16081461583252052</v>
      </c>
      <c r="K139" s="2">
        <f t="shared" si="25"/>
        <v>1452.738372904189</v>
      </c>
      <c r="L139" s="2">
        <f t="shared" si="26"/>
        <v>0.15876401184472097</v>
      </c>
      <c r="P139" s="8">
        <f t="shared" si="20"/>
        <v>7.1324999999999991E-3</v>
      </c>
    </row>
    <row r="140" spans="1:16" x14ac:dyDescent="0.2">
      <c r="A140">
        <v>60</v>
      </c>
      <c r="B140">
        <v>1.9950000000000001</v>
      </c>
      <c r="C140">
        <v>2931</v>
      </c>
      <c r="D140">
        <v>84.95</v>
      </c>
      <c r="E140" s="13">
        <v>42340</v>
      </c>
      <c r="F140" s="13">
        <v>11.1</v>
      </c>
      <c r="G140" s="2">
        <f t="shared" si="23"/>
        <v>6313.4609401572015</v>
      </c>
      <c r="H140" s="2">
        <f t="shared" si="24"/>
        <v>1.3317844614335261</v>
      </c>
      <c r="I140" s="2">
        <f t="shared" si="21"/>
        <v>1916.0790279147543</v>
      </c>
      <c r="J140" s="2">
        <f t="shared" si="22"/>
        <v>0.11990376400629235</v>
      </c>
      <c r="K140" s="2">
        <f t="shared" si="25"/>
        <v>1762.1231313851906</v>
      </c>
      <c r="L140" s="2">
        <f t="shared" si="26"/>
        <v>0.15903982592261179</v>
      </c>
      <c r="P140" s="8">
        <f t="shared" si="20"/>
        <v>8.9774999999999994E-3</v>
      </c>
    </row>
    <row r="141" spans="1:16" x14ac:dyDescent="0.2">
      <c r="A141">
        <v>60</v>
      </c>
      <c r="B141">
        <v>2.512</v>
      </c>
      <c r="C141">
        <v>3667</v>
      </c>
      <c r="D141">
        <v>83.97</v>
      </c>
      <c r="E141" s="13">
        <v>51660</v>
      </c>
      <c r="F141" s="13">
        <v>14.54</v>
      </c>
      <c r="G141" s="2">
        <f t="shared" si="23"/>
        <v>7830.4636858574204</v>
      </c>
      <c r="H141" s="2">
        <f t="shared" si="24"/>
        <v>1.2891033653548754</v>
      </c>
      <c r="I141" s="2">
        <f t="shared" si="21"/>
        <v>2583.1603106483799</v>
      </c>
      <c r="J141" s="2">
        <f t="shared" si="22"/>
        <v>8.735912613049876E-2</v>
      </c>
      <c r="K141" s="2">
        <f t="shared" si="25"/>
        <v>2185.5272917832499</v>
      </c>
      <c r="L141" s="2">
        <f t="shared" si="26"/>
        <v>0.16321703742710092</v>
      </c>
      <c r="P141" s="8">
        <f t="shared" si="20"/>
        <v>1.1304E-2</v>
      </c>
    </row>
    <row r="142" spans="1:16" x14ac:dyDescent="0.2">
      <c r="A142">
        <v>60</v>
      </c>
      <c r="B142">
        <v>3.1619999999999999</v>
      </c>
      <c r="C142">
        <v>4567</v>
      </c>
      <c r="D142">
        <v>84.91</v>
      </c>
      <c r="E142" s="13">
        <v>62510</v>
      </c>
      <c r="F142" s="13">
        <v>17.64</v>
      </c>
      <c r="G142" s="2">
        <f t="shared" si="23"/>
        <v>9480.8099494699218</v>
      </c>
      <c r="H142" s="2">
        <f t="shared" si="24"/>
        <v>1.1576430997762768</v>
      </c>
      <c r="I142" s="2">
        <f t="shared" si="21"/>
        <v>3267.7442555656348</v>
      </c>
      <c r="J142" s="2">
        <f t="shared" si="22"/>
        <v>8.0933303594008674E-2</v>
      </c>
      <c r="K142" s="2">
        <f t="shared" si="25"/>
        <v>2646.1483922337875</v>
      </c>
      <c r="L142" s="2">
        <f t="shared" si="26"/>
        <v>0.17689909360892117</v>
      </c>
      <c r="M142" s="9"/>
      <c r="P142" s="8">
        <f t="shared" si="20"/>
        <v>1.4228999999999999E-2</v>
      </c>
    </row>
    <row r="143" spans="1:16" x14ac:dyDescent="0.2">
      <c r="A143">
        <v>60</v>
      </c>
      <c r="B143">
        <v>3.9809999999999999</v>
      </c>
      <c r="C143">
        <v>5643</v>
      </c>
      <c r="D143">
        <v>83.95</v>
      </c>
      <c r="E143" s="13">
        <v>75880</v>
      </c>
      <c r="F143" s="13">
        <v>23.62</v>
      </c>
      <c r="G143" s="2">
        <f t="shared" si="23"/>
        <v>11772.124286899694</v>
      </c>
      <c r="H143" s="2">
        <f t="shared" si="24"/>
        <v>1.1797140606302945</v>
      </c>
      <c r="I143" s="2">
        <f t="shared" si="21"/>
        <v>4386.4110365420738</v>
      </c>
      <c r="J143" s="2">
        <f t="shared" si="22"/>
        <v>4.9586834110974143E-2</v>
      </c>
      <c r="K143" s="2">
        <f t="shared" si="25"/>
        <v>3285.6673555298548</v>
      </c>
      <c r="L143" s="2">
        <f t="shared" si="26"/>
        <v>0.17451053108865841</v>
      </c>
      <c r="M143" s="9"/>
      <c r="P143" s="8">
        <f t="shared" si="20"/>
        <v>1.7914499999999996E-2</v>
      </c>
    </row>
    <row r="144" spans="1:16" x14ac:dyDescent="0.2">
      <c r="A144">
        <v>60</v>
      </c>
      <c r="B144">
        <v>5.0119999999999996</v>
      </c>
      <c r="C144">
        <v>7021</v>
      </c>
      <c r="D144">
        <v>83.56</v>
      </c>
      <c r="E144" s="13">
        <v>93820</v>
      </c>
      <c r="F144" s="13">
        <v>34.96</v>
      </c>
      <c r="G144" s="2">
        <f t="shared" si="23"/>
        <v>15172.300215620005</v>
      </c>
      <c r="H144" s="2">
        <f t="shared" si="24"/>
        <v>1.3478942829510279</v>
      </c>
      <c r="I144" s="2">
        <f t="shared" si="21"/>
        <v>6250.8441511328601</v>
      </c>
      <c r="J144" s="2">
        <f t="shared" si="22"/>
        <v>1.2032594741144641E-2</v>
      </c>
      <c r="K144" s="2">
        <f t="shared" si="25"/>
        <v>4234.6759439362004</v>
      </c>
      <c r="L144" s="2">
        <f t="shared" si="26"/>
        <v>0.15749446769058248</v>
      </c>
      <c r="M144" s="9"/>
      <c r="P144" s="8">
        <f t="shared" si="20"/>
        <v>2.2553999999999998E-2</v>
      </c>
    </row>
    <row r="145" spans="1:16" x14ac:dyDescent="0.2">
      <c r="A145">
        <v>60</v>
      </c>
      <c r="B145">
        <v>6.31</v>
      </c>
      <c r="C145">
        <v>8688</v>
      </c>
      <c r="D145">
        <v>83.15</v>
      </c>
      <c r="E145" s="12">
        <v>112900</v>
      </c>
      <c r="F145" s="13">
        <v>43.53</v>
      </c>
      <c r="G145" s="2">
        <f t="shared" si="23"/>
        <v>18402.195819017314</v>
      </c>
      <c r="H145" s="2">
        <f t="shared" si="24"/>
        <v>1.2501844218647387</v>
      </c>
      <c r="I145" s="2">
        <f t="shared" si="21"/>
        <v>7879.8740856604172</v>
      </c>
      <c r="J145" s="2">
        <f t="shared" si="22"/>
        <v>8.6520384881751278E-3</v>
      </c>
      <c r="K145" s="2">
        <f t="shared" si="25"/>
        <v>5136.1583176537142</v>
      </c>
      <c r="L145" s="2">
        <f t="shared" si="26"/>
        <v>0.16713506500960679</v>
      </c>
      <c r="P145" s="8">
        <f t="shared" si="20"/>
        <v>2.8394999999999997E-2</v>
      </c>
    </row>
    <row r="146" spans="1:16" x14ac:dyDescent="0.2">
      <c r="A146">
        <v>60</v>
      </c>
      <c r="B146">
        <v>7.9429999999999996</v>
      </c>
      <c r="C146">
        <v>10730</v>
      </c>
      <c r="D146">
        <v>82.75</v>
      </c>
      <c r="E146" s="12">
        <v>136400</v>
      </c>
      <c r="F146" s="13">
        <v>65.849999999999994</v>
      </c>
      <c r="G146" s="2">
        <f t="shared" si="23"/>
        <v>23416.604788423632</v>
      </c>
      <c r="H146" s="2">
        <f t="shared" si="24"/>
        <v>1.3979491618612354</v>
      </c>
      <c r="I146" s="2">
        <f t="shared" si="21"/>
        <v>10991.368064085727</v>
      </c>
      <c r="J146" s="2">
        <f t="shared" si="22"/>
        <v>5.9334269286989987E-4</v>
      </c>
      <c r="K146" s="2">
        <f t="shared" si="25"/>
        <v>6535.7085990238302</v>
      </c>
      <c r="L146" s="2">
        <f t="shared" si="26"/>
        <v>0.15279803041791393</v>
      </c>
      <c r="P146" s="8">
        <f t="shared" si="20"/>
        <v>3.5743499999999997E-2</v>
      </c>
    </row>
    <row r="147" spans="1:16" x14ac:dyDescent="0.2">
      <c r="A147">
        <v>60</v>
      </c>
      <c r="B147">
        <v>10</v>
      </c>
      <c r="C147">
        <v>13260</v>
      </c>
      <c r="D147">
        <v>82.36</v>
      </c>
      <c r="E147" s="12">
        <v>164600</v>
      </c>
      <c r="F147" s="13">
        <v>89.26</v>
      </c>
      <c r="G147" s="2">
        <f t="shared" si="23"/>
        <v>29026.182378657311</v>
      </c>
      <c r="H147" s="2">
        <f t="shared" si="24"/>
        <v>1.4137286000439311</v>
      </c>
      <c r="I147" s="2">
        <f t="shared" si="21"/>
        <v>14358.20539272307</v>
      </c>
      <c r="J147" s="2">
        <f t="shared" si="22"/>
        <v>6.859304708737606E-3</v>
      </c>
      <c r="K147" s="2">
        <f t="shared" si="25"/>
        <v>8101.3738534293852</v>
      </c>
      <c r="L147" s="2">
        <f t="shared" si="26"/>
        <v>0.15134952487596934</v>
      </c>
      <c r="P147" s="8">
        <f t="shared" si="20"/>
        <v>4.4999999999999998E-2</v>
      </c>
    </row>
    <row r="148" spans="1:16" x14ac:dyDescent="0.2">
      <c r="A148">
        <v>60</v>
      </c>
      <c r="B148">
        <v>12.59</v>
      </c>
      <c r="C148">
        <v>16340</v>
      </c>
      <c r="D148">
        <v>81.98</v>
      </c>
      <c r="E148" s="12">
        <v>198400</v>
      </c>
      <c r="F148" s="13">
        <v>128.6</v>
      </c>
      <c r="G148" s="2">
        <f t="shared" si="23"/>
        <v>36456.919391170064</v>
      </c>
      <c r="H148" s="2">
        <f t="shared" si="24"/>
        <v>1.515719531673309</v>
      </c>
      <c r="I148" s="2">
        <f t="shared" si="21"/>
        <v>19200.012635459658</v>
      </c>
      <c r="J148" s="2">
        <f t="shared" si="22"/>
        <v>3.0635981547968944E-2</v>
      </c>
      <c r="K148" s="2">
        <f t="shared" si="25"/>
        <v>10175.335139814217</v>
      </c>
      <c r="L148" s="2">
        <f t="shared" si="26"/>
        <v>0.14233602665515613</v>
      </c>
      <c r="P148" s="8">
        <f t="shared" si="20"/>
        <v>5.6654999999999997E-2</v>
      </c>
    </row>
    <row r="149" spans="1:16" x14ac:dyDescent="0.2">
      <c r="A149">
        <v>60</v>
      </c>
      <c r="B149">
        <v>15.85</v>
      </c>
      <c r="C149">
        <v>20140</v>
      </c>
      <c r="D149">
        <v>81.56</v>
      </c>
      <c r="E149" s="12">
        <v>238700</v>
      </c>
      <c r="F149" s="13">
        <v>196.3</v>
      </c>
      <c r="G149" s="2">
        <f t="shared" si="23"/>
        <v>46338.823881820019</v>
      </c>
      <c r="H149" s="2">
        <f t="shared" si="24"/>
        <v>1.692172599131361</v>
      </c>
      <c r="I149" s="2">
        <f t="shared" si="21"/>
        <v>26149.839771837222</v>
      </c>
      <c r="J149" s="2">
        <f t="shared" si="22"/>
        <v>8.9044449733584038E-2</v>
      </c>
      <c r="K149" s="2">
        <f t="shared" si="25"/>
        <v>12933.431317198645</v>
      </c>
      <c r="L149" s="2">
        <f t="shared" si="26"/>
        <v>0.12803777771077449</v>
      </c>
      <c r="P149" s="8">
        <f t="shared" si="20"/>
        <v>7.1325E-2</v>
      </c>
    </row>
    <row r="150" spans="1:16" x14ac:dyDescent="0.2">
      <c r="A150">
        <v>60</v>
      </c>
      <c r="B150">
        <v>19.95</v>
      </c>
      <c r="C150">
        <v>24740</v>
      </c>
      <c r="D150">
        <v>81.23</v>
      </c>
      <c r="E150" s="12">
        <v>287000</v>
      </c>
      <c r="F150" s="13">
        <v>299.7</v>
      </c>
      <c r="G150" s="2">
        <f t="shared" si="23"/>
        <v>58872.677034165383</v>
      </c>
      <c r="H150" s="2">
        <f t="shared" si="24"/>
        <v>1.90344929468353</v>
      </c>
      <c r="I150" s="2">
        <f t="shared" si="21"/>
        <v>35330.67767195843</v>
      </c>
      <c r="J150" s="2">
        <f t="shared" si="22"/>
        <v>0.18325174139477216</v>
      </c>
      <c r="K150" s="2">
        <f t="shared" si="25"/>
        <v>16431.701564607985</v>
      </c>
      <c r="L150" s="2">
        <f t="shared" si="26"/>
        <v>0.1127781030911249</v>
      </c>
      <c r="P150" s="8">
        <f t="shared" si="20"/>
        <v>8.9774999999999994E-2</v>
      </c>
    </row>
    <row r="151" spans="1:16" x14ac:dyDescent="0.2">
      <c r="A151">
        <v>60</v>
      </c>
      <c r="B151">
        <v>25.12</v>
      </c>
      <c r="C151">
        <v>30440</v>
      </c>
      <c r="D151">
        <v>80.92</v>
      </c>
      <c r="E151" s="12">
        <v>344500</v>
      </c>
      <c r="F151" s="13">
        <v>470.8</v>
      </c>
      <c r="G151" s="2">
        <f t="shared" si="23"/>
        <v>75194.268771297007</v>
      </c>
      <c r="H151" s="2">
        <f t="shared" si="24"/>
        <v>2.1616214198473749</v>
      </c>
      <c r="I151" s="2">
        <f t="shared" si="21"/>
        <v>47919.203189882413</v>
      </c>
      <c r="J151" s="2">
        <f t="shared" si="22"/>
        <v>0.32972658580114905</v>
      </c>
      <c r="K151" s="2">
        <f t="shared" si="25"/>
        <v>20987.151358886578</v>
      </c>
      <c r="L151" s="2">
        <f t="shared" si="26"/>
        <v>9.643531687656795E-2</v>
      </c>
      <c r="P151" s="8">
        <f t="shared" si="20"/>
        <v>0.11304</v>
      </c>
    </row>
    <row r="152" spans="1:16" x14ac:dyDescent="0.2">
      <c r="A152">
        <v>60</v>
      </c>
      <c r="B152">
        <v>31.62</v>
      </c>
      <c r="C152">
        <v>37380</v>
      </c>
      <c r="D152">
        <v>80.63</v>
      </c>
      <c r="E152" s="12">
        <v>413100</v>
      </c>
      <c r="F152" s="13">
        <v>732.2</v>
      </c>
      <c r="G152" s="2">
        <f t="shared" si="23"/>
        <v>95743.843063072738</v>
      </c>
      <c r="H152" s="2">
        <f t="shared" si="24"/>
        <v>2.4378622808188513</v>
      </c>
      <c r="I152" s="2">
        <f t="shared" si="21"/>
        <v>64266.401187744297</v>
      </c>
      <c r="J152" s="2">
        <f t="shared" si="22"/>
        <v>0.51735274213551707</v>
      </c>
      <c r="K152" s="2">
        <f t="shared" si="25"/>
        <v>26722.655315097767</v>
      </c>
      <c r="L152" s="2">
        <f t="shared" si="26"/>
        <v>8.1286688283773556E-2</v>
      </c>
      <c r="P152" s="8">
        <f t="shared" si="20"/>
        <v>0.14229</v>
      </c>
    </row>
    <row r="153" spans="1:16" x14ac:dyDescent="0.2">
      <c r="A153">
        <v>60</v>
      </c>
      <c r="B153">
        <v>39.81</v>
      </c>
      <c r="C153">
        <v>45870</v>
      </c>
      <c r="D153">
        <v>80.38</v>
      </c>
      <c r="E153" s="12">
        <v>494700</v>
      </c>
      <c r="F153" s="13">
        <v>1132</v>
      </c>
      <c r="G153" s="2">
        <f t="shared" si="23"/>
        <v>121617.70360859539</v>
      </c>
      <c r="H153" s="2">
        <f t="shared" si="24"/>
        <v>2.7269769187209789</v>
      </c>
      <c r="I153" s="2">
        <f t="shared" si="21"/>
        <v>85451.154329361205</v>
      </c>
      <c r="J153" s="2">
        <f t="shared" si="22"/>
        <v>0.74459382635740945</v>
      </c>
      <c r="K153" s="2">
        <f t="shared" si="25"/>
        <v>33944.198078671892</v>
      </c>
      <c r="L153" s="2">
        <f t="shared" si="26"/>
        <v>6.7595487302055945E-2</v>
      </c>
      <c r="P153" s="8">
        <f t="shared" si="20"/>
        <v>0.179145</v>
      </c>
    </row>
    <row r="154" spans="1:16" x14ac:dyDescent="0.2">
      <c r="A154">
        <v>60</v>
      </c>
      <c r="B154">
        <v>50</v>
      </c>
      <c r="C154">
        <v>56170</v>
      </c>
      <c r="D154">
        <v>80.180000000000007</v>
      </c>
      <c r="E154" s="12">
        <v>587100</v>
      </c>
      <c r="F154" s="13">
        <v>1779</v>
      </c>
      <c r="G154" s="2">
        <f t="shared" si="23"/>
        <v>153996.70710503653</v>
      </c>
      <c r="H154" s="2">
        <f t="shared" si="24"/>
        <v>3.0332347490143889</v>
      </c>
      <c r="I154" s="2">
        <f t="shared" si="21"/>
        <v>113065.39537347891</v>
      </c>
      <c r="J154" s="2">
        <f t="shared" si="22"/>
        <v>1.0259953482171136</v>
      </c>
      <c r="K154" s="2">
        <f t="shared" si="25"/>
        <v>42981.363521380757</v>
      </c>
      <c r="L154" s="2">
        <f t="shared" si="26"/>
        <v>5.5130375176645485E-2</v>
      </c>
      <c r="P154" s="8">
        <f t="shared" si="20"/>
        <v>0.22499999999999998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workbookViewId="0">
      <selection activeCell="S22" sqref="S22"/>
    </sheetView>
  </sheetViews>
  <sheetFormatPr defaultRowHeight="12.75" x14ac:dyDescent="0.2"/>
  <cols>
    <col min="5" max="10" width="9.140625" style="2"/>
    <col min="11" max="11" width="10" style="2" bestFit="1" customWidth="1"/>
    <col min="12" max="12" width="9.140625" style="2"/>
    <col min="13" max="14" width="12.42578125" style="2" bestFit="1" customWidth="1"/>
    <col min="15" max="15" width="9.140625" style="2"/>
    <col min="16" max="16" width="9.140625" style="8"/>
    <col min="17" max="20" width="9.140625" style="7"/>
    <col min="21" max="21" width="9.140625" style="8"/>
    <col min="22" max="16384" width="9.140625" style="2"/>
  </cols>
  <sheetData>
    <row r="1" spans="1:21" x14ac:dyDescent="0.2">
      <c r="A1" t="s">
        <v>3</v>
      </c>
      <c r="B1" t="s">
        <v>1</v>
      </c>
      <c r="C1" t="s">
        <v>2</v>
      </c>
      <c r="D1" t="s">
        <v>0</v>
      </c>
      <c r="E1" s="2" t="s">
        <v>23</v>
      </c>
      <c r="F1" s="3" t="s">
        <v>26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4" t="s">
        <v>13</v>
      </c>
      <c r="N1" s="3" t="s">
        <v>15</v>
      </c>
      <c r="O1" s="3" t="s">
        <v>8</v>
      </c>
      <c r="P1" s="5" t="s">
        <v>16</v>
      </c>
      <c r="Q1" s="6" t="s">
        <v>17</v>
      </c>
    </row>
    <row r="2" spans="1:21" x14ac:dyDescent="0.2">
      <c r="A2" t="s">
        <v>7</v>
      </c>
      <c r="B2" t="s">
        <v>5</v>
      </c>
      <c r="C2" t="s">
        <v>6</v>
      </c>
      <c r="D2" t="s">
        <v>4</v>
      </c>
      <c r="F2" s="2" t="s">
        <v>6</v>
      </c>
      <c r="M2" s="4">
        <v>13.864381298175106</v>
      </c>
      <c r="N2" s="2">
        <v>100</v>
      </c>
      <c r="O2" s="2">
        <v>15</v>
      </c>
      <c r="Q2" s="7">
        <v>30</v>
      </c>
      <c r="R2" s="7">
        <f>Q2+273</f>
        <v>303</v>
      </c>
      <c r="S2" s="7">
        <v>1</v>
      </c>
      <c r="T2" s="7">
        <f>EXP($R$6/2.303/8.314*(1/R2-1/$R$2))</f>
        <v>1</v>
      </c>
      <c r="U2" s="8">
        <f t="shared" ref="U2:U4" si="0">(S2-T2)^2</f>
        <v>0</v>
      </c>
    </row>
    <row r="3" spans="1:21" x14ac:dyDescent="0.2">
      <c r="A3">
        <v>30</v>
      </c>
      <c r="B3">
        <v>0.01</v>
      </c>
      <c r="C3">
        <v>252.7</v>
      </c>
      <c r="D3">
        <v>87.98</v>
      </c>
      <c r="E3" s="12">
        <v>132500</v>
      </c>
      <c r="F3" s="13">
        <v>8.8150000000000006E-2</v>
      </c>
      <c r="G3" s="2">
        <f t="shared" ref="G3:G66" si="1">10^(($N$2/($N$2+$O$2))*LOG(E3)+($O$2/($N$2+$O$2))*LOG(F3))</f>
        <v>20726.265919563994</v>
      </c>
      <c r="H3" s="2">
        <f>(G3-C3)^2/C3^2</f>
        <v>6564.1197968584675</v>
      </c>
      <c r="K3" s="2">
        <f>10^(($N$2/($N$2+$O$2))*LOG(E3)+($O$2/($N$2+$O$2))*LOG(F3)+($N$2/(($N$2+$O$2)^2)*$O$2*(-$M$2)))</f>
        <v>554.6275620921366</v>
      </c>
      <c r="L3" s="2">
        <f>(K3-C3)^2/C3^2</f>
        <v>1.4275621898596231</v>
      </c>
      <c r="M3" s="2" t="s">
        <v>18</v>
      </c>
      <c r="P3" s="8">
        <f>B3*$S$2</f>
        <v>0.01</v>
      </c>
      <c r="Q3" s="7">
        <v>40</v>
      </c>
      <c r="R3" s="7">
        <f t="shared" ref="R3:R5" si="2">Q3+273</f>
        <v>313</v>
      </c>
      <c r="S3" s="7">
        <v>0.2</v>
      </c>
      <c r="T3" s="7">
        <f t="shared" ref="T3:T5" si="3">EXP($R$6/2.303/8.314*(1/R3-1/$R$2))</f>
        <v>0.20262995070479259</v>
      </c>
      <c r="U3" s="8">
        <f t="shared" si="0"/>
        <v>6.9166407096389747E-6</v>
      </c>
    </row>
    <row r="4" spans="1:21" x14ac:dyDescent="0.2">
      <c r="A4">
        <v>30</v>
      </c>
      <c r="B4">
        <v>1.259E-2</v>
      </c>
      <c r="C4">
        <v>320.39999999999998</v>
      </c>
      <c r="D4">
        <v>87.74</v>
      </c>
      <c r="E4" s="12">
        <v>157800</v>
      </c>
      <c r="F4" s="13">
        <v>0.11799999999999999</v>
      </c>
      <c r="G4" s="2">
        <f t="shared" si="1"/>
        <v>25063.064622209462</v>
      </c>
      <c r="H4" s="2">
        <f t="shared" ref="H4:H67" si="4">(G4-C4)^2/C4^2</f>
        <v>5963.5919813008368</v>
      </c>
      <c r="K4" s="2">
        <f t="shared" ref="K4:K67" si="5">10^(($N$2/($N$2+$O$2))*LOG(E4)+($O$2/($N$2+$O$2))*LOG(F4)+($N$2/(($N$2+$O$2)^2)*$O$2*(-$M$2)))</f>
        <v>670.67876499898398</v>
      </c>
      <c r="L4" s="2">
        <f t="shared" ref="L4:L67" si="6">(K4-C4)^2/C4^2</f>
        <v>1.1952055600873193</v>
      </c>
      <c r="M4" s="2" t="s">
        <v>19</v>
      </c>
      <c r="N4" s="2" t="s">
        <v>20</v>
      </c>
      <c r="O4" s="2" t="s">
        <v>13</v>
      </c>
      <c r="P4" s="8">
        <f t="shared" ref="P4:P40" si="7">B4*$S$2</f>
        <v>1.259E-2</v>
      </c>
      <c r="Q4" s="7">
        <v>50</v>
      </c>
      <c r="R4" s="7">
        <f t="shared" si="2"/>
        <v>323</v>
      </c>
      <c r="S4" s="7">
        <v>0.05</v>
      </c>
      <c r="T4" s="7">
        <f t="shared" si="3"/>
        <v>4.5324794615232408E-2</v>
      </c>
      <c r="U4" s="8">
        <f t="shared" si="0"/>
        <v>2.1857545389759912E-5</v>
      </c>
    </row>
    <row r="5" spans="1:21" x14ac:dyDescent="0.2">
      <c r="A5">
        <v>30</v>
      </c>
      <c r="B5">
        <v>1.585E-2</v>
      </c>
      <c r="C5">
        <v>403.4</v>
      </c>
      <c r="D5">
        <v>87.32</v>
      </c>
      <c r="E5" s="12">
        <v>190000</v>
      </c>
      <c r="F5" s="13">
        <v>0.13550000000000001</v>
      </c>
      <c r="G5" s="2">
        <f t="shared" si="1"/>
        <v>29991.294626842184</v>
      </c>
      <c r="H5" s="2">
        <f t="shared" si="4"/>
        <v>5379.678707984589</v>
      </c>
      <c r="K5" s="2">
        <f t="shared" si="5"/>
        <v>802.55646084185707</v>
      </c>
      <c r="L5" s="2">
        <f t="shared" si="6"/>
        <v>0.97907179303017211</v>
      </c>
      <c r="M5" s="4">
        <f>SUM(H3:H154)</f>
        <v>153095.26990097127</v>
      </c>
      <c r="N5" s="4">
        <f>SUM(J24:J154)</f>
        <v>3303.4379108885969</v>
      </c>
      <c r="O5" s="4">
        <f>SUM(L3:L154)</f>
        <v>25.279418403731803</v>
      </c>
      <c r="P5" s="8">
        <f t="shared" si="7"/>
        <v>1.585E-2</v>
      </c>
      <c r="Q5" s="7">
        <v>60</v>
      </c>
      <c r="R5" s="7">
        <f t="shared" si="2"/>
        <v>333</v>
      </c>
      <c r="S5" s="7">
        <v>1.4999999999999999E-2</v>
      </c>
      <c r="T5" s="7">
        <f t="shared" si="3"/>
        <v>1.1092493415995454E-2</v>
      </c>
      <c r="U5" s="8">
        <f>(S5-T5)^2</f>
        <v>1.5268607704038875E-5</v>
      </c>
    </row>
    <row r="6" spans="1:21" x14ac:dyDescent="0.2">
      <c r="A6">
        <v>30</v>
      </c>
      <c r="B6">
        <v>1.9949999999999999E-2</v>
      </c>
      <c r="C6">
        <v>507.2</v>
      </c>
      <c r="D6">
        <v>86.83</v>
      </c>
      <c r="E6" s="12">
        <v>227400</v>
      </c>
      <c r="F6" s="13">
        <v>0.28220000000000001</v>
      </c>
      <c r="G6" s="2">
        <f t="shared" si="1"/>
        <v>38584.438462777754</v>
      </c>
      <c r="H6" s="2">
        <f t="shared" si="4"/>
        <v>5636.0183427696447</v>
      </c>
      <c r="K6" s="2">
        <f t="shared" si="5"/>
        <v>1032.5059575301777</v>
      </c>
      <c r="L6" s="2">
        <f t="shared" si="6"/>
        <v>1.0726700692080449</v>
      </c>
      <c r="P6" s="8">
        <f t="shared" si="7"/>
        <v>1.9949999999999999E-2</v>
      </c>
      <c r="Q6" s="6" t="s">
        <v>21</v>
      </c>
      <c r="R6" s="10">
        <v>289884.85994129011</v>
      </c>
      <c r="S6" s="6" t="s">
        <v>22</v>
      </c>
      <c r="T6" s="11">
        <f>SUM(U3:U5)</f>
        <v>4.4042793803437759E-5</v>
      </c>
    </row>
    <row r="7" spans="1:21" x14ac:dyDescent="0.2">
      <c r="A7">
        <v>30</v>
      </c>
      <c r="B7">
        <v>2.512E-2</v>
      </c>
      <c r="C7">
        <v>635.70000000000005</v>
      </c>
      <c r="D7">
        <v>86.27</v>
      </c>
      <c r="E7" s="12">
        <v>271600</v>
      </c>
      <c r="F7" s="13">
        <v>8.9020000000000002E-2</v>
      </c>
      <c r="G7" s="2">
        <f t="shared" si="1"/>
        <v>38737.622274172267</v>
      </c>
      <c r="H7" s="2">
        <f t="shared" si="4"/>
        <v>3592.4385710273955</v>
      </c>
      <c r="K7" s="2">
        <f t="shared" si="5"/>
        <v>1036.605102267363</v>
      </c>
      <c r="L7" s="2">
        <f t="shared" si="6"/>
        <v>0.39772120278093653</v>
      </c>
      <c r="M7" s="9"/>
      <c r="P7" s="8">
        <f t="shared" si="7"/>
        <v>2.512E-2</v>
      </c>
    </row>
    <row r="8" spans="1:21" x14ac:dyDescent="0.2">
      <c r="A8">
        <v>30</v>
      </c>
      <c r="B8">
        <v>3.1620000000000002E-2</v>
      </c>
      <c r="C8">
        <v>794</v>
      </c>
      <c r="D8">
        <v>85.75</v>
      </c>
      <c r="E8" s="12">
        <v>323100</v>
      </c>
      <c r="F8" s="13">
        <v>0.1507</v>
      </c>
      <c r="G8" s="2">
        <f t="shared" si="1"/>
        <v>48253.094519749269</v>
      </c>
      <c r="H8" s="2">
        <f t="shared" si="4"/>
        <v>3572.7110327368605</v>
      </c>
      <c r="K8" s="2">
        <f t="shared" si="5"/>
        <v>1291.2357817250752</v>
      </c>
      <c r="L8" s="2">
        <f t="shared" si="6"/>
        <v>0.39217846478904539</v>
      </c>
      <c r="M8" s="9"/>
      <c r="P8" s="8">
        <f t="shared" si="7"/>
        <v>3.1620000000000002E-2</v>
      </c>
    </row>
    <row r="9" spans="1:21" x14ac:dyDescent="0.2">
      <c r="A9">
        <v>30</v>
      </c>
      <c r="B9">
        <v>3.9809999999999998E-2</v>
      </c>
      <c r="C9">
        <v>986.4</v>
      </c>
      <c r="D9">
        <v>85.32</v>
      </c>
      <c r="E9" s="12">
        <v>383600</v>
      </c>
      <c r="F9" s="13">
        <v>6.1199999999999997E-2</v>
      </c>
      <c r="G9" s="2">
        <f t="shared" si="1"/>
        <v>49807.735021635708</v>
      </c>
      <c r="H9" s="2">
        <f t="shared" si="4"/>
        <v>2449.7015383411408</v>
      </c>
      <c r="K9" s="2">
        <f t="shared" si="5"/>
        <v>1332.8374129517126</v>
      </c>
      <c r="L9" s="2">
        <f t="shared" si="6"/>
        <v>0.12335121921378464</v>
      </c>
      <c r="M9" s="9"/>
      <c r="P9" s="8">
        <f t="shared" si="7"/>
        <v>3.9809999999999998E-2</v>
      </c>
    </row>
    <row r="10" spans="1:21" x14ac:dyDescent="0.2">
      <c r="A10">
        <v>30</v>
      </c>
      <c r="B10">
        <v>5.0119999999999998E-2</v>
      </c>
      <c r="C10">
        <v>1222</v>
      </c>
      <c r="D10">
        <v>85.26</v>
      </c>
      <c r="E10" s="12">
        <v>454100</v>
      </c>
      <c r="F10" s="13">
        <v>0.3584</v>
      </c>
      <c r="G10" s="2">
        <f t="shared" si="1"/>
        <v>72633.381353427976</v>
      </c>
      <c r="H10" s="2">
        <f t="shared" si="4"/>
        <v>3415.013746082273</v>
      </c>
      <c r="K10" s="2">
        <f t="shared" si="5"/>
        <v>1943.64365404261</v>
      </c>
      <c r="L10" s="2">
        <f t="shared" si="6"/>
        <v>0.34874113927422395</v>
      </c>
      <c r="P10" s="8">
        <f t="shared" si="7"/>
        <v>5.0119999999999998E-2</v>
      </c>
    </row>
    <row r="11" spans="1:21" x14ac:dyDescent="0.2">
      <c r="A11">
        <v>30</v>
      </c>
      <c r="B11">
        <v>6.3100000000000003E-2</v>
      </c>
      <c r="C11">
        <v>1519</v>
      </c>
      <c r="D11">
        <v>85.49</v>
      </c>
      <c r="E11" s="12">
        <v>536200</v>
      </c>
      <c r="F11" s="13">
        <v>0.32640000000000002</v>
      </c>
      <c r="G11" s="2">
        <f t="shared" si="1"/>
        <v>82908.568994643676</v>
      </c>
      <c r="H11" s="2">
        <f t="shared" si="4"/>
        <v>2870.9256770543766</v>
      </c>
      <c r="K11" s="2">
        <f t="shared" si="5"/>
        <v>2218.6040493981218</v>
      </c>
      <c r="L11" s="2">
        <f t="shared" si="6"/>
        <v>0.2121236451228263</v>
      </c>
      <c r="P11" s="8">
        <f t="shared" si="7"/>
        <v>6.3100000000000003E-2</v>
      </c>
    </row>
    <row r="12" spans="1:21" x14ac:dyDescent="0.2">
      <c r="A12">
        <v>30</v>
      </c>
      <c r="B12">
        <v>7.9430000000000001E-2</v>
      </c>
      <c r="C12">
        <v>1907</v>
      </c>
      <c r="D12">
        <v>85.4</v>
      </c>
      <c r="E12" s="12">
        <v>631600</v>
      </c>
      <c r="F12" s="13">
        <v>0.26419999999999999</v>
      </c>
      <c r="G12" s="2">
        <f t="shared" si="1"/>
        <v>92995.652584022144</v>
      </c>
      <c r="H12" s="2">
        <f t="shared" si="4"/>
        <v>2281.5351796592645</v>
      </c>
      <c r="K12" s="2">
        <f t="shared" si="5"/>
        <v>2488.5308467049003</v>
      </c>
      <c r="L12" s="2">
        <f t="shared" si="6"/>
        <v>9.2991687036422355E-2</v>
      </c>
      <c r="P12" s="8">
        <f t="shared" si="7"/>
        <v>7.9430000000000001E-2</v>
      </c>
    </row>
    <row r="13" spans="1:21" x14ac:dyDescent="0.2">
      <c r="A13">
        <v>30</v>
      </c>
      <c r="B13">
        <v>0.1</v>
      </c>
      <c r="C13">
        <v>2362</v>
      </c>
      <c r="D13">
        <v>84.19</v>
      </c>
      <c r="E13" s="12">
        <v>741900</v>
      </c>
      <c r="F13" s="13">
        <v>0.22090000000000001</v>
      </c>
      <c r="G13" s="2">
        <f t="shared" si="1"/>
        <v>104498.11574106354</v>
      </c>
      <c r="H13" s="2">
        <f t="shared" si="4"/>
        <v>1869.8160721930005</v>
      </c>
      <c r="K13" s="2">
        <f t="shared" si="5"/>
        <v>2796.3327017811012</v>
      </c>
      <c r="L13" s="2">
        <f t="shared" si="6"/>
        <v>3.3813122075479408E-2</v>
      </c>
      <c r="P13" s="8">
        <f t="shared" si="7"/>
        <v>0.1</v>
      </c>
    </row>
    <row r="14" spans="1:21" x14ac:dyDescent="0.2">
      <c r="A14">
        <v>30</v>
      </c>
      <c r="B14">
        <v>0.12590000000000001</v>
      </c>
      <c r="C14">
        <v>2868</v>
      </c>
      <c r="D14">
        <v>83.97</v>
      </c>
      <c r="E14" s="12">
        <v>866000</v>
      </c>
      <c r="F14" s="13">
        <v>0.37019999999999997</v>
      </c>
      <c r="G14" s="2">
        <f t="shared" si="1"/>
        <v>127869.84362533363</v>
      </c>
      <c r="H14" s="2">
        <f t="shared" si="4"/>
        <v>1899.65415882906</v>
      </c>
      <c r="K14" s="2">
        <f t="shared" si="5"/>
        <v>3421.7518925142449</v>
      </c>
      <c r="L14" s="2">
        <f t="shared" si="6"/>
        <v>3.7279678040075238E-2</v>
      </c>
      <c r="P14" s="8">
        <f t="shared" si="7"/>
        <v>0.12590000000000001</v>
      </c>
    </row>
    <row r="15" spans="1:21" x14ac:dyDescent="0.2">
      <c r="A15">
        <v>30</v>
      </c>
      <c r="B15">
        <v>0.1585</v>
      </c>
      <c r="C15">
        <v>3605</v>
      </c>
      <c r="D15">
        <v>82.99</v>
      </c>
      <c r="E15" s="12">
        <v>1010000</v>
      </c>
      <c r="F15" s="13">
        <v>0.67390000000000005</v>
      </c>
      <c r="G15" s="2">
        <f t="shared" si="1"/>
        <v>158049.05602825154</v>
      </c>
      <c r="H15" s="2">
        <f t="shared" si="4"/>
        <v>1835.4047828053347</v>
      </c>
      <c r="K15" s="2">
        <f t="shared" si="5"/>
        <v>4229.336966731179</v>
      </c>
      <c r="L15" s="2">
        <f t="shared" si="6"/>
        <v>2.9993528638725248E-2</v>
      </c>
      <c r="P15" s="8">
        <f t="shared" si="7"/>
        <v>0.1585</v>
      </c>
    </row>
    <row r="16" spans="1:21" x14ac:dyDescent="0.2">
      <c r="A16">
        <v>30</v>
      </c>
      <c r="B16">
        <v>0.19950000000000001</v>
      </c>
      <c r="C16">
        <v>4421</v>
      </c>
      <c r="D16">
        <v>82.21</v>
      </c>
      <c r="E16" s="12">
        <v>1168000</v>
      </c>
      <c r="F16" s="13">
        <v>0.3548</v>
      </c>
      <c r="G16" s="2">
        <f t="shared" si="1"/>
        <v>164945.11754266062</v>
      </c>
      <c r="H16" s="2">
        <f t="shared" si="4"/>
        <v>1318.3768014346776</v>
      </c>
      <c r="K16" s="2">
        <f t="shared" si="5"/>
        <v>4413.8731393643702</v>
      </c>
      <c r="L16" s="2">
        <f t="shared" si="6"/>
        <v>2.5986961490876138E-6</v>
      </c>
      <c r="P16" s="8">
        <f t="shared" si="7"/>
        <v>0.19950000000000001</v>
      </c>
    </row>
    <row r="17" spans="1:16" x14ac:dyDescent="0.2">
      <c r="A17">
        <v>30</v>
      </c>
      <c r="B17">
        <v>0.25119999999999998</v>
      </c>
      <c r="C17">
        <v>5542</v>
      </c>
      <c r="D17">
        <v>81.36</v>
      </c>
      <c r="E17" s="12">
        <v>1341000</v>
      </c>
      <c r="F17" s="13">
        <v>0.53979999999999995</v>
      </c>
      <c r="G17" s="2">
        <f t="shared" si="1"/>
        <v>196459.38998254939</v>
      </c>
      <c r="H17" s="2">
        <f t="shared" si="4"/>
        <v>1186.7464306149141</v>
      </c>
      <c r="K17" s="2">
        <f t="shared" si="5"/>
        <v>5257.1839490526982</v>
      </c>
      <c r="L17" s="2">
        <f t="shared" si="6"/>
        <v>2.6411670961988261E-3</v>
      </c>
      <c r="P17" s="8">
        <f t="shared" si="7"/>
        <v>0.25119999999999998</v>
      </c>
    </row>
    <row r="18" spans="1:16" x14ac:dyDescent="0.2">
      <c r="A18">
        <v>30</v>
      </c>
      <c r="B18">
        <v>0.31619999999999998</v>
      </c>
      <c r="C18">
        <v>6781</v>
      </c>
      <c r="D18">
        <v>81.349999999999994</v>
      </c>
      <c r="E18" s="12">
        <v>1481000</v>
      </c>
      <c r="F18" s="13">
        <v>0.48110000000000003</v>
      </c>
      <c r="G18" s="2">
        <f t="shared" si="1"/>
        <v>210985.44138879923</v>
      </c>
      <c r="H18" s="2">
        <f t="shared" si="4"/>
        <v>906.86549629563513</v>
      </c>
      <c r="K18" s="2">
        <f t="shared" si="5"/>
        <v>5645.8959587094232</v>
      </c>
      <c r="L18" s="2">
        <f t="shared" si="6"/>
        <v>2.8021014252832745E-2</v>
      </c>
      <c r="P18" s="8">
        <f t="shared" si="7"/>
        <v>0.31619999999999998</v>
      </c>
    </row>
    <row r="19" spans="1:16" x14ac:dyDescent="0.2">
      <c r="A19">
        <v>30</v>
      </c>
      <c r="B19">
        <v>0.39810000000000001</v>
      </c>
      <c r="C19">
        <v>8483</v>
      </c>
      <c r="D19">
        <v>80.27</v>
      </c>
      <c r="E19" s="12">
        <v>1492000</v>
      </c>
      <c r="F19" s="13">
        <v>1.143</v>
      </c>
      <c r="G19" s="2">
        <f t="shared" si="1"/>
        <v>237720.0846624554</v>
      </c>
      <c r="H19" s="2">
        <f t="shared" si="4"/>
        <v>730.24874505154764</v>
      </c>
      <c r="K19" s="2">
        <f t="shared" si="5"/>
        <v>6361.3055785519618</v>
      </c>
      <c r="L19" s="2">
        <f t="shared" si="6"/>
        <v>6.2555677928500225E-2</v>
      </c>
      <c r="P19" s="8">
        <f t="shared" si="7"/>
        <v>0.39810000000000001</v>
      </c>
    </row>
    <row r="20" spans="1:16" x14ac:dyDescent="0.2">
      <c r="A20">
        <v>30</v>
      </c>
      <c r="B20">
        <v>0.50119999999999998</v>
      </c>
      <c r="C20">
        <v>10430</v>
      </c>
      <c r="D20">
        <v>79.709999999999994</v>
      </c>
      <c r="E20" s="12">
        <v>1696000</v>
      </c>
      <c r="F20" s="13">
        <v>0.2092</v>
      </c>
      <c r="G20" s="2">
        <f t="shared" si="1"/>
        <v>212946.08113780402</v>
      </c>
      <c r="H20" s="2">
        <f t="shared" si="4"/>
        <v>377.00786707910402</v>
      </c>
      <c r="K20" s="2">
        <f t="shared" si="5"/>
        <v>5698.361986519325</v>
      </c>
      <c r="L20" s="2">
        <f t="shared" si="6"/>
        <v>0.20580428249339155</v>
      </c>
      <c r="P20" s="8">
        <f t="shared" si="7"/>
        <v>0.50119999999999998</v>
      </c>
    </row>
    <row r="21" spans="1:16" x14ac:dyDescent="0.2">
      <c r="A21">
        <v>30</v>
      </c>
      <c r="B21">
        <v>0.63100000000000001</v>
      </c>
      <c r="C21">
        <v>12460</v>
      </c>
      <c r="D21">
        <v>80.3</v>
      </c>
      <c r="E21" s="12"/>
      <c r="F21" s="13">
        <v>1.4</v>
      </c>
      <c r="P21" s="8">
        <f t="shared" si="7"/>
        <v>0.63100000000000001</v>
      </c>
    </row>
    <row r="22" spans="1:16" x14ac:dyDescent="0.2">
      <c r="A22">
        <v>30</v>
      </c>
      <c r="B22">
        <v>0.79430000000000001</v>
      </c>
      <c r="C22">
        <v>15420</v>
      </c>
      <c r="D22">
        <v>78.540000000000006</v>
      </c>
      <c r="E22" s="12">
        <v>2776000</v>
      </c>
      <c r="F22" s="13">
        <v>1.2629999999999999</v>
      </c>
      <c r="G22" s="2">
        <f t="shared" si="1"/>
        <v>413237.73171612434</v>
      </c>
      <c r="H22" s="2">
        <f t="shared" si="4"/>
        <v>665.57887018123859</v>
      </c>
      <c r="I22" s="2">
        <f t="shared" ref="I22:I69" si="8">10^(10^(($N$2/($N$2+$O$2))*LOG(LOG(E22))+($O$2/($N$2+$O$2))*LOG(LOG(F22))))</f>
        <v>5612.56450150815</v>
      </c>
      <c r="J22" s="2">
        <f t="shared" ref="J22" si="9">(I22-C22)^2/C22^2</f>
        <v>0.4045220259751518</v>
      </c>
      <c r="K22" s="2">
        <f t="shared" si="5"/>
        <v>11058.095876781072</v>
      </c>
      <c r="L22" s="2">
        <f t="shared" si="6"/>
        <v>8.001722450232357E-2</v>
      </c>
      <c r="P22" s="8">
        <f t="shared" si="7"/>
        <v>0.79430000000000001</v>
      </c>
    </row>
    <row r="23" spans="1:16" x14ac:dyDescent="0.2">
      <c r="A23">
        <v>30</v>
      </c>
      <c r="B23">
        <v>1</v>
      </c>
      <c r="C23">
        <v>18790</v>
      </c>
      <c r="D23">
        <v>77.72</v>
      </c>
      <c r="E23" s="12"/>
      <c r="F23" s="13">
        <v>1.302</v>
      </c>
      <c r="P23" s="8">
        <f t="shared" si="7"/>
        <v>1</v>
      </c>
    </row>
    <row r="24" spans="1:16" x14ac:dyDescent="0.2">
      <c r="A24">
        <v>30</v>
      </c>
      <c r="B24">
        <v>1.2589999999999999</v>
      </c>
      <c r="C24">
        <v>23070</v>
      </c>
      <c r="D24">
        <v>77.739999999999995</v>
      </c>
      <c r="E24" s="12">
        <v>3930000</v>
      </c>
      <c r="F24" s="13">
        <v>1.7270000000000001</v>
      </c>
      <c r="G24" s="2">
        <f t="shared" si="1"/>
        <v>582378.81190153013</v>
      </c>
      <c r="H24" s="2">
        <f t="shared" si="4"/>
        <v>587.77097251688383</v>
      </c>
      <c r="I24" s="2">
        <f t="shared" si="8"/>
        <v>18796.004219335675</v>
      </c>
      <c r="J24" s="2">
        <f>(I24-C24)^2/C24^2</f>
        <v>3.4322031782309428E-2</v>
      </c>
      <c r="K24" s="2">
        <f t="shared" si="5"/>
        <v>15584.251495787803</v>
      </c>
      <c r="L24" s="2">
        <f t="shared" si="6"/>
        <v>0.10528712705533909</v>
      </c>
      <c r="P24" s="8">
        <f t="shared" si="7"/>
        <v>1.2589999999999999</v>
      </c>
    </row>
    <row r="25" spans="1:16" x14ac:dyDescent="0.2">
      <c r="A25">
        <v>30</v>
      </c>
      <c r="B25">
        <v>1.585</v>
      </c>
      <c r="C25">
        <v>28450</v>
      </c>
      <c r="D25">
        <v>77.14</v>
      </c>
      <c r="E25" s="12"/>
      <c r="F25" s="13">
        <v>2.657</v>
      </c>
      <c r="P25" s="8">
        <f t="shared" si="7"/>
        <v>1.585</v>
      </c>
    </row>
    <row r="26" spans="1:16" x14ac:dyDescent="0.2">
      <c r="A26">
        <v>30</v>
      </c>
      <c r="B26">
        <v>1.9950000000000001</v>
      </c>
      <c r="C26">
        <v>34480</v>
      </c>
      <c r="D26">
        <v>76.73</v>
      </c>
      <c r="E26" s="12">
        <v>5474000</v>
      </c>
      <c r="F26" s="13">
        <v>4.5510000000000002</v>
      </c>
      <c r="G26" s="2">
        <f t="shared" si="1"/>
        <v>881526.74741142162</v>
      </c>
      <c r="H26" s="2">
        <f t="shared" si="4"/>
        <v>603.50412652234309</v>
      </c>
      <c r="I26" s="2">
        <f t="shared" si="8"/>
        <v>94369.422904543331</v>
      </c>
      <c r="J26" s="2">
        <f t="shared" ref="J26:J78" si="10">(I26-C26)^2/C26^2</f>
        <v>3.0169335327376641</v>
      </c>
      <c r="K26" s="2">
        <f t="shared" si="5"/>
        <v>23589.344686266195</v>
      </c>
      <c r="L26" s="2">
        <f t="shared" si="6"/>
        <v>9.9763921418649468E-2</v>
      </c>
      <c r="P26" s="8">
        <f t="shared" si="7"/>
        <v>1.9950000000000001</v>
      </c>
    </row>
    <row r="27" spans="1:16" x14ac:dyDescent="0.2">
      <c r="A27">
        <v>30</v>
      </c>
      <c r="B27">
        <v>2.512</v>
      </c>
      <c r="C27">
        <v>41410</v>
      </c>
      <c r="D27">
        <v>76.150000000000006</v>
      </c>
      <c r="E27" s="13"/>
      <c r="F27" s="13">
        <v>6.7489999999999997</v>
      </c>
      <c r="P27" s="8">
        <f t="shared" si="7"/>
        <v>2.512</v>
      </c>
    </row>
    <row r="28" spans="1:16" x14ac:dyDescent="0.2">
      <c r="A28">
        <v>30</v>
      </c>
      <c r="B28">
        <v>3.1619999999999999</v>
      </c>
      <c r="C28">
        <v>49780</v>
      </c>
      <c r="D28">
        <v>76.06</v>
      </c>
      <c r="E28" s="12">
        <v>7377000</v>
      </c>
      <c r="F28" s="13">
        <v>10.38</v>
      </c>
      <c r="G28" s="2">
        <f t="shared" si="1"/>
        <v>1272380.0697708784</v>
      </c>
      <c r="H28" s="2">
        <f t="shared" si="4"/>
        <v>603.1968264234697</v>
      </c>
      <c r="I28" s="2">
        <f t="shared" si="8"/>
        <v>225326.94040210929</v>
      </c>
      <c r="J28" s="2">
        <f t="shared" si="10"/>
        <v>12.435886354980681</v>
      </c>
      <c r="K28" s="2">
        <f t="shared" si="5"/>
        <v>34048.441667706327</v>
      </c>
      <c r="L28" s="2">
        <f t="shared" si="6"/>
        <v>9.9869690827006641E-2</v>
      </c>
      <c r="P28" s="8">
        <f>B28*$S$2</f>
        <v>3.1619999999999999</v>
      </c>
    </row>
    <row r="29" spans="1:16" x14ac:dyDescent="0.2">
      <c r="A29">
        <v>30</v>
      </c>
      <c r="B29">
        <v>3.9809999999999999</v>
      </c>
      <c r="C29">
        <v>60750</v>
      </c>
      <c r="D29">
        <v>75.790000000000006</v>
      </c>
      <c r="E29" s="13"/>
      <c r="F29" s="13">
        <v>15.19</v>
      </c>
      <c r="P29" s="8">
        <f t="shared" si="7"/>
        <v>3.9809999999999999</v>
      </c>
    </row>
    <row r="30" spans="1:16" x14ac:dyDescent="0.2">
      <c r="A30">
        <v>30</v>
      </c>
      <c r="B30">
        <v>5.0119999999999996</v>
      </c>
      <c r="C30">
        <v>73610</v>
      </c>
      <c r="D30">
        <v>73.88</v>
      </c>
      <c r="E30" s="12">
        <v>8919000</v>
      </c>
      <c r="F30" s="13">
        <v>26.31</v>
      </c>
      <c r="G30" s="2">
        <f t="shared" si="1"/>
        <v>1694284.5092156383</v>
      </c>
      <c r="H30" s="2">
        <f t="shared" si="4"/>
        <v>484.75016690185157</v>
      </c>
      <c r="I30" s="2">
        <f t="shared" si="8"/>
        <v>446656.14744259784</v>
      </c>
      <c r="J30" s="2">
        <f t="shared" si="10"/>
        <v>25.68333893521789</v>
      </c>
      <c r="K30" s="2">
        <f t="shared" si="5"/>
        <v>45338.455584985015</v>
      </c>
      <c r="L30" s="2">
        <f t="shared" si="6"/>
        <v>0.14751134809092931</v>
      </c>
      <c r="P30" s="8">
        <f t="shared" si="7"/>
        <v>5.0119999999999996</v>
      </c>
    </row>
    <row r="31" spans="1:16" x14ac:dyDescent="0.2">
      <c r="A31">
        <v>30</v>
      </c>
      <c r="B31">
        <v>6.31</v>
      </c>
      <c r="C31">
        <v>89560</v>
      </c>
      <c r="D31">
        <v>74.12</v>
      </c>
      <c r="E31" s="12"/>
      <c r="F31" s="13">
        <v>41.87</v>
      </c>
      <c r="P31" s="8">
        <f t="shared" si="7"/>
        <v>6.31</v>
      </c>
    </row>
    <row r="32" spans="1:16" x14ac:dyDescent="0.2">
      <c r="A32">
        <v>30</v>
      </c>
      <c r="B32">
        <v>7.9429999999999996</v>
      </c>
      <c r="C32" s="1">
        <v>108100</v>
      </c>
      <c r="D32">
        <v>73.62</v>
      </c>
      <c r="E32" s="12">
        <v>11600000</v>
      </c>
      <c r="F32" s="13">
        <v>59.08</v>
      </c>
      <c r="G32" s="2">
        <f t="shared" si="1"/>
        <v>2366270.5679346966</v>
      </c>
      <c r="H32" s="2">
        <f t="shared" si="4"/>
        <v>436.37724636424713</v>
      </c>
      <c r="I32" s="2">
        <f t="shared" si="8"/>
        <v>791051.71127597603</v>
      </c>
      <c r="J32" s="2">
        <f t="shared" si="10"/>
        <v>39.914308276143402</v>
      </c>
      <c r="K32" s="2">
        <f t="shared" si="5"/>
        <v>63320.565384872061</v>
      </c>
      <c r="L32" s="2">
        <f t="shared" si="6"/>
        <v>0.1715954720763844</v>
      </c>
      <c r="P32" s="8">
        <f t="shared" si="7"/>
        <v>7.9429999999999996</v>
      </c>
    </row>
    <row r="33" spans="1:16" x14ac:dyDescent="0.2">
      <c r="A33">
        <v>30</v>
      </c>
      <c r="B33">
        <v>10</v>
      </c>
      <c r="C33" s="1">
        <v>130300</v>
      </c>
      <c r="D33">
        <v>73.14</v>
      </c>
      <c r="E33" s="12"/>
      <c r="F33" s="13">
        <v>101.7</v>
      </c>
      <c r="P33" s="8">
        <f t="shared" si="7"/>
        <v>10</v>
      </c>
    </row>
    <row r="34" spans="1:16" x14ac:dyDescent="0.2">
      <c r="A34">
        <v>30</v>
      </c>
      <c r="B34">
        <v>12.59</v>
      </c>
      <c r="C34" s="1">
        <v>157000</v>
      </c>
      <c r="D34">
        <v>72.64</v>
      </c>
      <c r="E34" s="12">
        <v>15700000</v>
      </c>
      <c r="F34" s="13">
        <v>153.30000000000001</v>
      </c>
      <c r="G34" s="2">
        <f t="shared" si="1"/>
        <v>3486380.320242614</v>
      </c>
      <c r="H34" s="2">
        <f t="shared" si="4"/>
        <v>449.70478789479534</v>
      </c>
      <c r="I34" s="2">
        <f t="shared" si="8"/>
        <v>1445487.2905195123</v>
      </c>
      <c r="J34" s="2">
        <f t="shared" si="10"/>
        <v>67.353624805481516</v>
      </c>
      <c r="K34" s="2">
        <f t="shared" si="5"/>
        <v>93294.307090644463</v>
      </c>
      <c r="L34" s="2">
        <f t="shared" si="6"/>
        <v>0.16464827413124722</v>
      </c>
      <c r="P34" s="8">
        <f t="shared" si="7"/>
        <v>12.59</v>
      </c>
    </row>
    <row r="35" spans="1:16" x14ac:dyDescent="0.2">
      <c r="A35">
        <v>30</v>
      </c>
      <c r="B35">
        <v>15.85</v>
      </c>
      <c r="C35" s="1">
        <v>188700</v>
      </c>
      <c r="D35">
        <v>72.14</v>
      </c>
      <c r="E35" s="12"/>
      <c r="F35" s="13">
        <v>260.89999999999998</v>
      </c>
      <c r="P35" s="8">
        <f t="shared" si="7"/>
        <v>15.85</v>
      </c>
    </row>
    <row r="36" spans="1:16" x14ac:dyDescent="0.2">
      <c r="A36">
        <v>30</v>
      </c>
      <c r="B36">
        <v>19.95</v>
      </c>
      <c r="C36" s="1">
        <v>226800</v>
      </c>
      <c r="D36">
        <v>71.64</v>
      </c>
      <c r="E36" s="12">
        <v>18560000</v>
      </c>
      <c r="F36" s="13">
        <v>381.5</v>
      </c>
      <c r="G36" s="2">
        <f t="shared" si="1"/>
        <v>4541708.5750248693</v>
      </c>
      <c r="H36" s="2">
        <f t="shared" si="4"/>
        <v>361.95709672071104</v>
      </c>
      <c r="I36" s="2">
        <f t="shared" si="8"/>
        <v>2241367.4297387479</v>
      </c>
      <c r="J36" s="2">
        <f t="shared" si="10"/>
        <v>78.900093179008167</v>
      </c>
      <c r="K36" s="2">
        <f t="shared" si="5"/>
        <v>121534.51878282119</v>
      </c>
      <c r="L36" s="2">
        <f t="shared" si="6"/>
        <v>0.21541991980838038</v>
      </c>
      <c r="P36" s="8">
        <f t="shared" si="7"/>
        <v>19.95</v>
      </c>
    </row>
    <row r="37" spans="1:16" x14ac:dyDescent="0.2">
      <c r="A37">
        <v>30</v>
      </c>
      <c r="B37">
        <v>25.12</v>
      </c>
      <c r="C37" s="1">
        <v>271600</v>
      </c>
      <c r="D37">
        <v>71.099999999999994</v>
      </c>
      <c r="E37" s="12"/>
      <c r="F37" s="13">
        <v>625.6</v>
      </c>
      <c r="P37" s="8">
        <f t="shared" si="7"/>
        <v>25.12</v>
      </c>
    </row>
    <row r="38" spans="1:16" x14ac:dyDescent="0.2">
      <c r="A38">
        <v>30</v>
      </c>
      <c r="B38">
        <v>31.62</v>
      </c>
      <c r="C38" s="1">
        <v>326400</v>
      </c>
      <c r="D38">
        <v>70.709999999999994</v>
      </c>
      <c r="E38" s="12">
        <v>25010000</v>
      </c>
      <c r="F38" s="13">
        <v>1033</v>
      </c>
      <c r="G38" s="2">
        <f t="shared" si="1"/>
        <v>6703256.8526936891</v>
      </c>
      <c r="H38" s="2">
        <f t="shared" si="4"/>
        <v>381.69198107160616</v>
      </c>
      <c r="I38" s="2">
        <f t="shared" si="8"/>
        <v>3805918.9822862339</v>
      </c>
      <c r="J38" s="2">
        <f t="shared" si="10"/>
        <v>113.64180419724975</v>
      </c>
      <c r="K38" s="2">
        <f t="shared" si="5"/>
        <v>179376.78792288291</v>
      </c>
      <c r="L38" s="2">
        <f t="shared" si="6"/>
        <v>0.20289507875457446</v>
      </c>
      <c r="P38" s="8">
        <f t="shared" si="7"/>
        <v>31.62</v>
      </c>
    </row>
    <row r="39" spans="1:16" x14ac:dyDescent="0.2">
      <c r="A39">
        <v>30</v>
      </c>
      <c r="B39">
        <v>39.81</v>
      </c>
      <c r="C39" s="1">
        <v>390700</v>
      </c>
      <c r="D39">
        <v>70.12</v>
      </c>
      <c r="E39" s="12"/>
      <c r="F39" s="13">
        <v>1532</v>
      </c>
      <c r="P39" s="8">
        <f t="shared" si="7"/>
        <v>39.81</v>
      </c>
    </row>
    <row r="40" spans="1:16" x14ac:dyDescent="0.2">
      <c r="A40">
        <v>30</v>
      </c>
      <c r="B40">
        <v>50</v>
      </c>
      <c r="C40" s="1">
        <v>464900</v>
      </c>
      <c r="D40">
        <v>69.3</v>
      </c>
      <c r="E40" s="12"/>
      <c r="F40" s="13">
        <v>2435</v>
      </c>
      <c r="P40" s="8">
        <f t="shared" si="7"/>
        <v>50</v>
      </c>
    </row>
    <row r="41" spans="1:16" x14ac:dyDescent="0.2">
      <c r="A41">
        <v>40</v>
      </c>
      <c r="B41">
        <v>0.01</v>
      </c>
      <c r="C41">
        <v>51.31</v>
      </c>
      <c r="D41">
        <v>88.68</v>
      </c>
      <c r="E41" s="13">
        <v>16040</v>
      </c>
      <c r="F41" s="13">
        <v>8.9419999999999999E-2</v>
      </c>
      <c r="G41" s="2">
        <f t="shared" si="1"/>
        <v>3310.7779603113377</v>
      </c>
      <c r="H41" s="2">
        <f t="shared" si="4"/>
        <v>4035.4261457572857</v>
      </c>
      <c r="K41" s="2">
        <f t="shared" si="5"/>
        <v>88.595249905704364</v>
      </c>
      <c r="L41" s="2">
        <f t="shared" si="6"/>
        <v>0.52804396969761658</v>
      </c>
      <c r="P41" s="8">
        <f>B41*$S$3</f>
        <v>2E-3</v>
      </c>
    </row>
    <row r="42" spans="1:16" x14ac:dyDescent="0.2">
      <c r="A42">
        <v>40</v>
      </c>
      <c r="B42">
        <v>1.259E-2</v>
      </c>
      <c r="C42">
        <v>63.54</v>
      </c>
      <c r="D42">
        <v>88.8</v>
      </c>
      <c r="E42" s="13">
        <v>19860</v>
      </c>
      <c r="F42" s="13">
        <v>6.8479999999999999E-2</v>
      </c>
      <c r="G42" s="2">
        <f t="shared" si="1"/>
        <v>3850.2618562856142</v>
      </c>
      <c r="H42" s="2">
        <f t="shared" si="4"/>
        <v>3551.6682397034633</v>
      </c>
      <c r="K42" s="2">
        <f t="shared" si="5"/>
        <v>103.03164858810018</v>
      </c>
      <c r="L42" s="2">
        <f t="shared" si="6"/>
        <v>0.38629234918578281</v>
      </c>
      <c r="P42" s="8">
        <f t="shared" ref="P42:P78" si="11">B42*$S$3</f>
        <v>2.5180000000000003E-3</v>
      </c>
    </row>
    <row r="43" spans="1:16" x14ac:dyDescent="0.2">
      <c r="A43">
        <v>40</v>
      </c>
      <c r="B43">
        <v>1.585E-2</v>
      </c>
      <c r="C43">
        <v>79.459999999999994</v>
      </c>
      <c r="D43">
        <v>89.11</v>
      </c>
      <c r="E43" s="13">
        <v>24310</v>
      </c>
      <c r="F43" s="13">
        <v>6.157E-2</v>
      </c>
      <c r="G43" s="2">
        <f t="shared" si="1"/>
        <v>4527.074899834467</v>
      </c>
      <c r="H43" s="2">
        <f t="shared" si="4"/>
        <v>3132.9771795938905</v>
      </c>
      <c r="K43" s="2">
        <f t="shared" si="5"/>
        <v>121.14292679867877</v>
      </c>
      <c r="L43" s="2">
        <f t="shared" si="6"/>
        <v>0.27518153566399739</v>
      </c>
      <c r="P43" s="8">
        <f t="shared" si="11"/>
        <v>3.1700000000000001E-3</v>
      </c>
    </row>
    <row r="44" spans="1:16" x14ac:dyDescent="0.2">
      <c r="A44">
        <v>40</v>
      </c>
      <c r="B44">
        <v>1.9949999999999999E-2</v>
      </c>
      <c r="C44">
        <v>99.33</v>
      </c>
      <c r="D44">
        <v>89.02</v>
      </c>
      <c r="E44" s="13">
        <v>29690</v>
      </c>
      <c r="F44" s="13">
        <v>0.18129999999999999</v>
      </c>
      <c r="G44" s="2">
        <f t="shared" si="1"/>
        <v>6201.4827152621519</v>
      </c>
      <c r="H44" s="2">
        <f t="shared" si="4"/>
        <v>3774.0293531932502</v>
      </c>
      <c r="K44" s="2">
        <f t="shared" si="5"/>
        <v>165.94948907201544</v>
      </c>
      <c r="L44" s="2">
        <f t="shared" si="6"/>
        <v>0.44982306898851776</v>
      </c>
      <c r="P44" s="8">
        <f t="shared" si="11"/>
        <v>3.9899999999999996E-3</v>
      </c>
    </row>
    <row r="45" spans="1:16" x14ac:dyDescent="0.2">
      <c r="A45">
        <v>40</v>
      </c>
      <c r="B45">
        <v>2.512E-2</v>
      </c>
      <c r="C45">
        <v>124.4</v>
      </c>
      <c r="D45">
        <v>89.2</v>
      </c>
      <c r="E45" s="13">
        <v>36090</v>
      </c>
      <c r="F45" s="13">
        <v>3.2930000000000001E-2</v>
      </c>
      <c r="G45" s="2">
        <f t="shared" si="1"/>
        <v>5882.846471836222</v>
      </c>
      <c r="H45" s="2">
        <f t="shared" si="4"/>
        <v>2142.7421248360642</v>
      </c>
      <c r="K45" s="2">
        <f t="shared" si="5"/>
        <v>157.42289563876662</v>
      </c>
      <c r="L45" s="2">
        <f t="shared" si="6"/>
        <v>7.0467610211902731E-2</v>
      </c>
      <c r="P45" s="8">
        <f t="shared" si="11"/>
        <v>5.0240000000000007E-3</v>
      </c>
    </row>
    <row r="46" spans="1:16" x14ac:dyDescent="0.2">
      <c r="A46">
        <v>40</v>
      </c>
      <c r="B46">
        <v>3.1620000000000002E-2</v>
      </c>
      <c r="C46">
        <v>156.69999999999999</v>
      </c>
      <c r="D46">
        <v>89.37</v>
      </c>
      <c r="E46" s="13">
        <v>43830</v>
      </c>
      <c r="F46" s="13">
        <v>0.30880000000000002</v>
      </c>
      <c r="G46" s="2">
        <f t="shared" si="1"/>
        <v>9327.3696059370686</v>
      </c>
      <c r="H46" s="2">
        <f t="shared" si="4"/>
        <v>3425.0278059180046</v>
      </c>
      <c r="K46" s="2">
        <f t="shared" si="5"/>
        <v>249.59711919888341</v>
      </c>
      <c r="L46" s="2">
        <f t="shared" si="6"/>
        <v>0.35145238913518062</v>
      </c>
      <c r="P46" s="8">
        <f t="shared" si="11"/>
        <v>6.3240000000000006E-3</v>
      </c>
    </row>
    <row r="47" spans="1:16" x14ac:dyDescent="0.2">
      <c r="A47">
        <v>40</v>
      </c>
      <c r="B47">
        <v>3.9809999999999998E-2</v>
      </c>
      <c r="C47">
        <v>197.6</v>
      </c>
      <c r="D47">
        <v>89.16</v>
      </c>
      <c r="E47" s="13">
        <v>52890</v>
      </c>
      <c r="F47" s="13">
        <v>6.3820000000000002E-2</v>
      </c>
      <c r="G47" s="2">
        <f t="shared" si="1"/>
        <v>8941.4131521214495</v>
      </c>
      <c r="H47" s="2">
        <f t="shared" si="4"/>
        <v>1958.0683905041683</v>
      </c>
      <c r="K47" s="2">
        <f t="shared" si="5"/>
        <v>239.26906069166216</v>
      </c>
      <c r="L47" s="2">
        <f t="shared" si="6"/>
        <v>4.4468608599894724E-2</v>
      </c>
      <c r="P47" s="8">
        <f t="shared" si="11"/>
        <v>7.9620000000000003E-3</v>
      </c>
    </row>
    <row r="48" spans="1:16" x14ac:dyDescent="0.2">
      <c r="A48">
        <v>40</v>
      </c>
      <c r="B48">
        <v>5.0119999999999998E-2</v>
      </c>
      <c r="C48">
        <v>249.7</v>
      </c>
      <c r="D48">
        <v>88.62</v>
      </c>
      <c r="E48" s="13">
        <v>63670</v>
      </c>
      <c r="F48" s="13">
        <v>0.1087</v>
      </c>
      <c r="G48" s="2">
        <f t="shared" si="1"/>
        <v>11262.257742104975</v>
      </c>
      <c r="H48" s="2">
        <f t="shared" si="4"/>
        <v>1945.0882592662854</v>
      </c>
      <c r="K48" s="2">
        <f t="shared" si="5"/>
        <v>301.3740429365472</v>
      </c>
      <c r="L48" s="2">
        <f t="shared" si="6"/>
        <v>4.2826028212759992E-2</v>
      </c>
      <c r="M48" s="9"/>
      <c r="P48" s="8">
        <f t="shared" si="11"/>
        <v>1.0024E-2</v>
      </c>
    </row>
    <row r="49" spans="1:16" x14ac:dyDescent="0.2">
      <c r="A49">
        <v>40</v>
      </c>
      <c r="B49">
        <v>6.3100000000000003E-2</v>
      </c>
      <c r="C49">
        <v>313.7</v>
      </c>
      <c r="D49">
        <v>87.47</v>
      </c>
      <c r="E49" s="13">
        <v>76800</v>
      </c>
      <c r="F49" s="13">
        <v>0.2316</v>
      </c>
      <c r="G49" s="2">
        <f t="shared" si="1"/>
        <v>14631.201885126515</v>
      </c>
      <c r="H49" s="2">
        <f t="shared" si="4"/>
        <v>2083.0776561323746</v>
      </c>
      <c r="K49" s="2">
        <f t="shared" si="5"/>
        <v>391.52579936580747</v>
      </c>
      <c r="L49" s="2">
        <f t="shared" si="6"/>
        <v>6.1548594900733077E-2</v>
      </c>
      <c r="M49" s="9"/>
      <c r="P49" s="8">
        <f t="shared" si="11"/>
        <v>1.2620000000000001E-2</v>
      </c>
    </row>
    <row r="50" spans="1:16" x14ac:dyDescent="0.2">
      <c r="A50">
        <v>40</v>
      </c>
      <c r="B50">
        <v>7.9430000000000001E-2</v>
      </c>
      <c r="C50">
        <v>388.5</v>
      </c>
      <c r="D50">
        <v>86.67</v>
      </c>
      <c r="E50" s="13">
        <v>93220</v>
      </c>
      <c r="F50" s="13">
        <v>0.52600000000000002</v>
      </c>
      <c r="G50" s="2">
        <f t="shared" si="1"/>
        <v>19271.658705138478</v>
      </c>
      <c r="H50" s="2">
        <f t="shared" si="4"/>
        <v>2362.475101798635</v>
      </c>
      <c r="K50" s="2">
        <f t="shared" si="5"/>
        <v>515.70278633805663</v>
      </c>
      <c r="L50" s="2">
        <f t="shared" si="6"/>
        <v>0.10720405249484644</v>
      </c>
      <c r="M50" s="9"/>
      <c r="P50" s="8">
        <f t="shared" si="11"/>
        <v>1.5886000000000001E-2</v>
      </c>
    </row>
    <row r="51" spans="1:16" x14ac:dyDescent="0.2">
      <c r="A51">
        <v>40</v>
      </c>
      <c r="B51">
        <v>0.1</v>
      </c>
      <c r="C51">
        <v>488.7</v>
      </c>
      <c r="D51">
        <v>87.27</v>
      </c>
      <c r="E51" s="12">
        <v>112000</v>
      </c>
      <c r="F51" s="13">
        <v>8.6809999999999998E-2</v>
      </c>
      <c r="G51" s="2">
        <f t="shared" si="1"/>
        <v>17872.155911114878</v>
      </c>
      <c r="H51" s="2">
        <f t="shared" si="4"/>
        <v>1265.2826789627063</v>
      </c>
      <c r="K51" s="2">
        <f t="shared" si="5"/>
        <v>478.25258542860217</v>
      </c>
      <c r="L51" s="2">
        <f t="shared" si="6"/>
        <v>4.5701765664883914E-4</v>
      </c>
      <c r="M51" s="9"/>
      <c r="P51" s="8">
        <f t="shared" si="11"/>
        <v>2.0000000000000004E-2</v>
      </c>
    </row>
    <row r="52" spans="1:16" x14ac:dyDescent="0.2">
      <c r="A52">
        <v>40</v>
      </c>
      <c r="B52">
        <v>0.12590000000000001</v>
      </c>
      <c r="C52">
        <v>627.5</v>
      </c>
      <c r="D52">
        <v>86.53</v>
      </c>
      <c r="E52" s="12">
        <v>132000</v>
      </c>
      <c r="F52" s="13">
        <v>0.45390000000000003</v>
      </c>
      <c r="G52" s="2">
        <f t="shared" si="1"/>
        <v>25581.656297178964</v>
      </c>
      <c r="H52" s="2">
        <f t="shared" si="4"/>
        <v>1581.4603996864471</v>
      </c>
      <c r="K52" s="2">
        <f t="shared" si="5"/>
        <v>684.55609521976942</v>
      </c>
      <c r="L52" s="2">
        <f t="shared" si="6"/>
        <v>8.2675462338118941E-3</v>
      </c>
      <c r="M52" s="9"/>
      <c r="P52" s="8">
        <f t="shared" si="11"/>
        <v>2.5180000000000004E-2</v>
      </c>
    </row>
    <row r="53" spans="1:16" x14ac:dyDescent="0.2">
      <c r="A53">
        <v>40</v>
      </c>
      <c r="B53">
        <v>0.1585</v>
      </c>
      <c r="C53">
        <v>768.9</v>
      </c>
      <c r="D53">
        <v>87</v>
      </c>
      <c r="E53" s="12">
        <v>160300</v>
      </c>
      <c r="F53" s="13">
        <v>0.19819999999999999</v>
      </c>
      <c r="G53" s="2">
        <f t="shared" si="1"/>
        <v>27186.106712475234</v>
      </c>
      <c r="H53" s="2">
        <f t="shared" si="4"/>
        <v>1180.4132268441829</v>
      </c>
      <c r="K53" s="2">
        <f t="shared" si="5"/>
        <v>727.49062215226024</v>
      </c>
      <c r="L53" s="2">
        <f t="shared" si="6"/>
        <v>2.9003986161415017E-3</v>
      </c>
      <c r="M53" s="9"/>
      <c r="P53" s="8">
        <f t="shared" si="11"/>
        <v>3.1699999999999999E-2</v>
      </c>
    </row>
    <row r="54" spans="1:16" x14ac:dyDescent="0.2">
      <c r="A54">
        <v>40</v>
      </c>
      <c r="B54">
        <v>0.19950000000000001</v>
      </c>
      <c r="C54">
        <v>967.2</v>
      </c>
      <c r="D54">
        <v>86.5</v>
      </c>
      <c r="E54" s="12">
        <v>189900</v>
      </c>
      <c r="F54" s="13">
        <v>7.1590000000000001E-2</v>
      </c>
      <c r="G54" s="2">
        <f t="shared" si="1"/>
        <v>27583.833666135237</v>
      </c>
      <c r="H54" s="2">
        <f t="shared" si="4"/>
        <v>757.30997790091897</v>
      </c>
      <c r="K54" s="2">
        <f t="shared" si="5"/>
        <v>738.13365508172706</v>
      </c>
      <c r="L54" s="2">
        <f t="shared" si="6"/>
        <v>5.6090588479780733E-2</v>
      </c>
      <c r="M54" s="9"/>
      <c r="P54" s="8">
        <f t="shared" si="11"/>
        <v>3.9900000000000005E-2</v>
      </c>
    </row>
    <row r="55" spans="1:16" x14ac:dyDescent="0.2">
      <c r="A55">
        <v>40</v>
      </c>
      <c r="B55">
        <v>0.25119999999999998</v>
      </c>
      <c r="C55">
        <v>1195</v>
      </c>
      <c r="D55">
        <v>86.32</v>
      </c>
      <c r="E55" s="12">
        <v>231700</v>
      </c>
      <c r="F55" s="13">
        <v>0.34660000000000002</v>
      </c>
      <c r="G55" s="2">
        <f t="shared" si="1"/>
        <v>40283.825951852443</v>
      </c>
      <c r="H55" s="2">
        <f t="shared" si="4"/>
        <v>1069.9646814966216</v>
      </c>
      <c r="K55" s="2">
        <f t="shared" si="5"/>
        <v>1077.9809670554421</v>
      </c>
      <c r="L55" s="2">
        <f t="shared" si="6"/>
        <v>9.5890856751664234E-3</v>
      </c>
      <c r="P55" s="8">
        <f t="shared" si="11"/>
        <v>5.024E-2</v>
      </c>
    </row>
    <row r="56" spans="1:16" x14ac:dyDescent="0.2">
      <c r="A56">
        <v>40</v>
      </c>
      <c r="B56">
        <v>0.31619999999999998</v>
      </c>
      <c r="C56">
        <v>1505</v>
      </c>
      <c r="D56">
        <v>85.52</v>
      </c>
      <c r="E56" s="12">
        <v>275200</v>
      </c>
      <c r="F56" s="13">
        <v>0.66879999999999995</v>
      </c>
      <c r="G56" s="2">
        <f t="shared" si="1"/>
        <v>50973.167933822828</v>
      </c>
      <c r="H56" s="2">
        <f t="shared" si="4"/>
        <v>1080.3852667095935</v>
      </c>
      <c r="K56" s="2">
        <f t="shared" si="5"/>
        <v>1364.0239864221498</v>
      </c>
      <c r="L56" s="2">
        <f t="shared" si="6"/>
        <v>8.7744004610554819E-3</v>
      </c>
      <c r="P56" s="8">
        <f t="shared" si="11"/>
        <v>6.3240000000000005E-2</v>
      </c>
    </row>
    <row r="57" spans="1:16" x14ac:dyDescent="0.2">
      <c r="A57">
        <v>40</v>
      </c>
      <c r="B57">
        <v>0.39810000000000001</v>
      </c>
      <c r="C57">
        <v>1823</v>
      </c>
      <c r="D57">
        <v>85.69</v>
      </c>
      <c r="E57" s="12">
        <v>330300</v>
      </c>
      <c r="F57" s="13">
        <v>5.321E-2</v>
      </c>
      <c r="G57" s="2">
        <f t="shared" si="1"/>
        <v>42941.394253634535</v>
      </c>
      <c r="H57" s="2">
        <f t="shared" si="4"/>
        <v>508.74359595373357</v>
      </c>
      <c r="K57" s="2">
        <f t="shared" si="5"/>
        <v>1149.0965570044959</v>
      </c>
      <c r="L57" s="2">
        <f t="shared" si="6"/>
        <v>0.13665389447785478</v>
      </c>
      <c r="M57" s="9"/>
      <c r="P57" s="8">
        <f t="shared" si="11"/>
        <v>7.962000000000001E-2</v>
      </c>
    </row>
    <row r="58" spans="1:16" x14ac:dyDescent="0.2">
      <c r="A58">
        <v>40</v>
      </c>
      <c r="B58">
        <v>0.50119999999999998</v>
      </c>
      <c r="C58">
        <v>2270</v>
      </c>
      <c r="D58">
        <v>85.07</v>
      </c>
      <c r="E58" s="12">
        <v>391200</v>
      </c>
      <c r="F58" s="13">
        <v>0.59789999999999999</v>
      </c>
      <c r="G58" s="2">
        <f t="shared" si="1"/>
        <v>68205.612336100807</v>
      </c>
      <c r="H58" s="2">
        <f t="shared" si="4"/>
        <v>843.70062957491291</v>
      </c>
      <c r="K58" s="2">
        <f t="shared" si="5"/>
        <v>1825.1581176166198</v>
      </c>
      <c r="L58" s="2">
        <f t="shared" si="6"/>
        <v>3.8402511269845917E-2</v>
      </c>
      <c r="P58" s="8">
        <f t="shared" si="11"/>
        <v>0.10024</v>
      </c>
    </row>
    <row r="59" spans="1:16" x14ac:dyDescent="0.2">
      <c r="A59">
        <v>40</v>
      </c>
      <c r="B59">
        <v>0.63100000000000001</v>
      </c>
      <c r="C59">
        <v>2908</v>
      </c>
      <c r="D59">
        <v>83.22</v>
      </c>
      <c r="E59" s="12">
        <v>454400</v>
      </c>
      <c r="F59" s="13">
        <v>0.21740000000000001</v>
      </c>
      <c r="G59" s="2">
        <f t="shared" si="1"/>
        <v>68087.466891668009</v>
      </c>
      <c r="H59" s="2">
        <f t="shared" si="4"/>
        <v>502.380534497876</v>
      </c>
      <c r="K59" s="2">
        <f t="shared" si="5"/>
        <v>1821.9965872149387</v>
      </c>
      <c r="L59" s="2">
        <f t="shared" si="6"/>
        <v>0.13946767970404655</v>
      </c>
      <c r="P59" s="8">
        <f t="shared" si="11"/>
        <v>0.12620000000000001</v>
      </c>
    </row>
    <row r="60" spans="1:16" x14ac:dyDescent="0.2">
      <c r="A60">
        <v>40</v>
      </c>
      <c r="B60">
        <v>0.79430000000000001</v>
      </c>
      <c r="C60">
        <v>3573</v>
      </c>
      <c r="D60">
        <v>84.46</v>
      </c>
      <c r="E60" s="12">
        <v>546200</v>
      </c>
      <c r="F60" s="13">
        <v>1.1240000000000001</v>
      </c>
      <c r="G60" s="2">
        <f t="shared" si="1"/>
        <v>98997.258362802299</v>
      </c>
      <c r="H60" s="2">
        <f t="shared" si="4"/>
        <v>713.26605197867332</v>
      </c>
      <c r="K60" s="2">
        <f t="shared" si="5"/>
        <v>2649.1316994895246</v>
      </c>
      <c r="L60" s="2">
        <f t="shared" si="6"/>
        <v>6.6858110635258899E-2</v>
      </c>
      <c r="P60" s="8">
        <f t="shared" si="11"/>
        <v>0.15886</v>
      </c>
    </row>
    <row r="61" spans="1:16" x14ac:dyDescent="0.2">
      <c r="A61">
        <v>40</v>
      </c>
      <c r="B61">
        <v>1</v>
      </c>
      <c r="C61">
        <v>4413</v>
      </c>
      <c r="D61">
        <v>83.91</v>
      </c>
      <c r="E61" s="12">
        <v>646700</v>
      </c>
      <c r="F61" s="13">
        <v>0.80620000000000003</v>
      </c>
      <c r="G61" s="2">
        <f t="shared" si="1"/>
        <v>109794.85326220437</v>
      </c>
      <c r="H61" s="2">
        <f t="shared" si="4"/>
        <v>570.24805000700007</v>
      </c>
      <c r="K61" s="2">
        <f t="shared" si="5"/>
        <v>2938.071528726256</v>
      </c>
      <c r="L61" s="2">
        <f t="shared" si="6"/>
        <v>0.11170537306237192</v>
      </c>
      <c r="P61" s="8">
        <f t="shared" si="11"/>
        <v>0.2</v>
      </c>
    </row>
    <row r="62" spans="1:16" x14ac:dyDescent="0.2">
      <c r="A62">
        <v>40</v>
      </c>
      <c r="B62">
        <v>1.2589999999999999</v>
      </c>
      <c r="C62">
        <v>5445</v>
      </c>
      <c r="D62">
        <v>82.66</v>
      </c>
      <c r="E62" s="12">
        <v>761000</v>
      </c>
      <c r="F62" s="13">
        <v>0.76300000000000001</v>
      </c>
      <c r="G62" s="2">
        <f t="shared" si="1"/>
        <v>125581.20364320569</v>
      </c>
      <c r="H62" s="2">
        <f t="shared" si="4"/>
        <v>486.80164786024665</v>
      </c>
      <c r="K62" s="2">
        <f t="shared" si="5"/>
        <v>3360.5086942111593</v>
      </c>
      <c r="L62" s="2">
        <f t="shared" si="6"/>
        <v>0.14655627158669984</v>
      </c>
      <c r="P62" s="8">
        <f t="shared" si="11"/>
        <v>0.25179999999999997</v>
      </c>
    </row>
    <row r="63" spans="1:16" x14ac:dyDescent="0.2">
      <c r="A63">
        <v>40</v>
      </c>
      <c r="B63">
        <v>1.585</v>
      </c>
      <c r="C63">
        <v>6716</v>
      </c>
      <c r="D63">
        <v>82.07</v>
      </c>
      <c r="E63" s="12">
        <v>910200</v>
      </c>
      <c r="F63" s="13">
        <v>0.3402</v>
      </c>
      <c r="G63" s="2">
        <f t="shared" si="1"/>
        <v>132062.64173178459</v>
      </c>
      <c r="H63" s="2">
        <f t="shared" si="4"/>
        <v>348.34054811184819</v>
      </c>
      <c r="K63" s="2">
        <f t="shared" si="5"/>
        <v>3533.9496902820642</v>
      </c>
      <c r="L63" s="2">
        <f t="shared" si="6"/>
        <v>0.22448778178412468</v>
      </c>
      <c r="P63" s="8">
        <f t="shared" si="11"/>
        <v>0.317</v>
      </c>
    </row>
    <row r="64" spans="1:16" x14ac:dyDescent="0.2">
      <c r="A64">
        <v>40</v>
      </c>
      <c r="B64">
        <v>1.9950000000000001</v>
      </c>
      <c r="C64">
        <v>8366</v>
      </c>
      <c r="D64">
        <v>81.739999999999995</v>
      </c>
      <c r="E64" s="12">
        <v>1053000</v>
      </c>
      <c r="F64" s="13">
        <v>0.68100000000000005</v>
      </c>
      <c r="G64" s="2">
        <f t="shared" si="1"/>
        <v>164108.40164295421</v>
      </c>
      <c r="H64" s="2">
        <f t="shared" si="4"/>
        <v>346.55966449693534</v>
      </c>
      <c r="K64" s="2">
        <f t="shared" si="5"/>
        <v>4391.4829171497804</v>
      </c>
      <c r="L64" s="2">
        <f t="shared" si="6"/>
        <v>0.22570075686100188</v>
      </c>
      <c r="P64" s="8">
        <f t="shared" si="11"/>
        <v>0.39900000000000002</v>
      </c>
    </row>
    <row r="65" spans="1:16" x14ac:dyDescent="0.2">
      <c r="A65">
        <v>40</v>
      </c>
      <c r="B65">
        <v>2.512</v>
      </c>
      <c r="C65">
        <v>10250</v>
      </c>
      <c r="D65">
        <v>81.05</v>
      </c>
      <c r="E65" s="12">
        <v>1232000</v>
      </c>
      <c r="F65" s="13">
        <v>1.3109999999999999</v>
      </c>
      <c r="G65" s="2">
        <f t="shared" si="1"/>
        <v>204890.91679400913</v>
      </c>
      <c r="H65" s="2">
        <f t="shared" si="4"/>
        <v>360.59570722581685</v>
      </c>
      <c r="I65" s="2">
        <f t="shared" si="8"/>
        <v>4361.9979194855059</v>
      </c>
      <c r="J65" s="2">
        <f t="shared" si="10"/>
        <v>0.32998042593830351</v>
      </c>
      <c r="K65" s="2">
        <f t="shared" si="5"/>
        <v>5482.8086311976895</v>
      </c>
      <c r="L65" s="2">
        <f t="shared" si="6"/>
        <v>0.21631042043339199</v>
      </c>
      <c r="P65" s="8">
        <f t="shared" si="11"/>
        <v>0.50240000000000007</v>
      </c>
    </row>
    <row r="66" spans="1:16" x14ac:dyDescent="0.2">
      <c r="A66">
        <v>40</v>
      </c>
      <c r="B66">
        <v>3.1619999999999999</v>
      </c>
      <c r="C66">
        <v>12400</v>
      </c>
      <c r="D66">
        <v>80.13</v>
      </c>
      <c r="E66" s="12">
        <v>1477000</v>
      </c>
      <c r="F66" s="13">
        <v>5.8929999999999998</v>
      </c>
      <c r="G66" s="2">
        <f t="shared" si="1"/>
        <v>291848.42760910594</v>
      </c>
      <c r="H66" s="2">
        <f t="shared" si="4"/>
        <v>507.87866605880413</v>
      </c>
      <c r="I66" s="2">
        <f t="shared" si="8"/>
        <v>50479.696873273453</v>
      </c>
      <c r="J66" s="2">
        <f t="shared" si="10"/>
        <v>9.4306927286706035</v>
      </c>
      <c r="K66" s="2">
        <f t="shared" si="5"/>
        <v>7809.7609349145514</v>
      </c>
      <c r="L66" s="2">
        <f t="shared" si="6"/>
        <v>0.1370336542315071</v>
      </c>
      <c r="P66" s="8">
        <f t="shared" si="11"/>
        <v>0.63240000000000007</v>
      </c>
    </row>
    <row r="67" spans="1:16" x14ac:dyDescent="0.2">
      <c r="A67">
        <v>40</v>
      </c>
      <c r="B67">
        <v>3.9809999999999999</v>
      </c>
      <c r="C67">
        <v>15190</v>
      </c>
      <c r="D67">
        <v>79.17</v>
      </c>
      <c r="E67" s="12">
        <v>1682000</v>
      </c>
      <c r="F67" s="13">
        <v>6.218</v>
      </c>
      <c r="G67" s="2">
        <f t="shared" ref="G67:G130" si="12">10^(($N$2/($N$2+$O$2))*LOG(E67)+($O$2/($N$2+$O$2))*LOG(F67))</f>
        <v>329064.77132698474</v>
      </c>
      <c r="H67" s="2">
        <f t="shared" si="4"/>
        <v>426.96991097434244</v>
      </c>
      <c r="I67" s="2">
        <f t="shared" si="8"/>
        <v>57409.542267077559</v>
      </c>
      <c r="J67" s="2">
        <f t="shared" si="10"/>
        <v>7.7252313324250022</v>
      </c>
      <c r="K67" s="2">
        <f t="shared" si="5"/>
        <v>8805.6571598465307</v>
      </c>
      <c r="L67" s="2">
        <f t="shared" si="6"/>
        <v>0.17665130640857182</v>
      </c>
      <c r="P67" s="8">
        <f t="shared" si="11"/>
        <v>0.79620000000000002</v>
      </c>
    </row>
    <row r="68" spans="1:16" x14ac:dyDescent="0.2">
      <c r="A68">
        <v>40</v>
      </c>
      <c r="B68">
        <v>5.0119999999999996</v>
      </c>
      <c r="C68">
        <v>18840</v>
      </c>
      <c r="D68">
        <v>79.400000000000006</v>
      </c>
      <c r="E68" s="12">
        <v>1997000</v>
      </c>
      <c r="F68" s="13">
        <v>10.63</v>
      </c>
      <c r="G68" s="2">
        <f t="shared" si="12"/>
        <v>409718.20825132547</v>
      </c>
      <c r="H68" s="2">
        <f t="shared" ref="H68:H131" si="13">(G68-C68)^2/C68^2</f>
        <v>430.44842276046404</v>
      </c>
      <c r="I68" s="2">
        <f t="shared" si="8"/>
        <v>93889.070191713821</v>
      </c>
      <c r="J68" s="2">
        <f t="shared" si="10"/>
        <v>15.868242729705026</v>
      </c>
      <c r="K68" s="2">
        <f t="shared" ref="K68:K131" si="14">10^(($N$2/($N$2+$O$2))*LOG(E68)+($O$2/($N$2+$O$2))*LOG(F68)+($N$2/(($N$2+$O$2)^2)*$O$2*(-$M$2)))</f>
        <v>10963.914670837703</v>
      </c>
      <c r="L68" s="2">
        <f t="shared" ref="L68:L131" si="15">(K68-C68)^2/C68^2</f>
        <v>0.17476683782598113</v>
      </c>
      <c r="P68" s="8">
        <f t="shared" si="11"/>
        <v>1.0024</v>
      </c>
    </row>
    <row r="69" spans="1:16" x14ac:dyDescent="0.2">
      <c r="A69">
        <v>40</v>
      </c>
      <c r="B69">
        <v>6.31</v>
      </c>
      <c r="C69">
        <v>23110</v>
      </c>
      <c r="D69">
        <v>78.91</v>
      </c>
      <c r="E69" s="12">
        <v>2324000</v>
      </c>
      <c r="F69" s="13">
        <v>21.08</v>
      </c>
      <c r="G69" s="2">
        <f t="shared" si="12"/>
        <v>511135.76893403637</v>
      </c>
      <c r="H69" s="2">
        <f t="shared" si="13"/>
        <v>445.94943481162466</v>
      </c>
      <c r="I69" s="2">
        <f t="shared" si="8"/>
        <v>153837.1249010452</v>
      </c>
      <c r="J69" s="2">
        <f t="shared" si="10"/>
        <v>31.99864060469265</v>
      </c>
      <c r="K69" s="2">
        <f t="shared" si="14"/>
        <v>13677.812806328122</v>
      </c>
      <c r="L69" s="2">
        <f t="shared" si="15"/>
        <v>0.16658079547025162</v>
      </c>
      <c r="P69" s="8">
        <f t="shared" si="11"/>
        <v>1.262</v>
      </c>
    </row>
    <row r="70" spans="1:16" x14ac:dyDescent="0.2">
      <c r="A70">
        <v>40</v>
      </c>
      <c r="B70">
        <v>7.9429999999999996</v>
      </c>
      <c r="C70">
        <v>28260</v>
      </c>
      <c r="D70">
        <v>78.39</v>
      </c>
      <c r="E70" s="12">
        <v>2688000</v>
      </c>
      <c r="F70" s="13">
        <v>26.37</v>
      </c>
      <c r="G70" s="2">
        <f t="shared" si="12"/>
        <v>597269.37495556532</v>
      </c>
      <c r="H70" s="2">
        <f t="shared" si="13"/>
        <v>405.41006695401353</v>
      </c>
      <c r="I70" s="2">
        <f t="shared" ref="I70:I78" si="16">10^(10^(($N$2/($N$2+$O$2))*LOG(LOG(E70))+($O$2/($N$2+$O$2))*LOG(LOG(F70))))</f>
        <v>190720.43173470846</v>
      </c>
      <c r="J70" s="2">
        <f t="shared" si="10"/>
        <v>33.048434438564193</v>
      </c>
      <c r="K70" s="2">
        <f t="shared" si="14"/>
        <v>15982.717708509825</v>
      </c>
      <c r="L70" s="2">
        <f t="shared" si="15"/>
        <v>0.1887383562312876</v>
      </c>
      <c r="P70" s="8">
        <f t="shared" si="11"/>
        <v>1.5886</v>
      </c>
    </row>
    <row r="71" spans="1:16" x14ac:dyDescent="0.2">
      <c r="A71">
        <v>40</v>
      </c>
      <c r="B71">
        <v>10</v>
      </c>
      <c r="C71">
        <v>34470</v>
      </c>
      <c r="D71">
        <v>77.88</v>
      </c>
      <c r="E71" s="12">
        <v>3130000</v>
      </c>
      <c r="F71" s="13">
        <v>42.91</v>
      </c>
      <c r="G71" s="2">
        <f t="shared" si="12"/>
        <v>726510.4054974335</v>
      </c>
      <c r="H71" s="2">
        <f t="shared" si="13"/>
        <v>403.06987163406865</v>
      </c>
      <c r="I71" s="2">
        <f t="shared" si="16"/>
        <v>265980.42837993748</v>
      </c>
      <c r="J71" s="2">
        <f t="shared" si="10"/>
        <v>45.10851710262483</v>
      </c>
      <c r="K71" s="2">
        <f t="shared" si="14"/>
        <v>19441.162079044094</v>
      </c>
      <c r="L71" s="2">
        <f t="shared" si="15"/>
        <v>0.19009392362254118</v>
      </c>
      <c r="P71" s="8">
        <f t="shared" si="11"/>
        <v>2</v>
      </c>
    </row>
    <row r="72" spans="1:16" x14ac:dyDescent="0.2">
      <c r="A72">
        <v>40</v>
      </c>
      <c r="B72">
        <v>12.59</v>
      </c>
      <c r="C72">
        <v>42020</v>
      </c>
      <c r="D72">
        <v>77.38</v>
      </c>
      <c r="E72" s="12">
        <v>3581000</v>
      </c>
      <c r="F72" s="13">
        <v>69.180000000000007</v>
      </c>
      <c r="G72" s="2">
        <f t="shared" si="12"/>
        <v>869223.89428711589</v>
      </c>
      <c r="H72" s="2">
        <f t="shared" si="13"/>
        <v>387.53688534106738</v>
      </c>
      <c r="I72" s="2">
        <f t="shared" si="16"/>
        <v>357473.06337011914</v>
      </c>
      <c r="J72" s="2">
        <f t="shared" si="10"/>
        <v>56.358237419179829</v>
      </c>
      <c r="K72" s="2">
        <f t="shared" si="14"/>
        <v>23260.124678108838</v>
      </c>
      <c r="L72" s="2">
        <f t="shared" si="15"/>
        <v>0.19931858681384301</v>
      </c>
      <c r="P72" s="8">
        <f t="shared" si="11"/>
        <v>2.5180000000000002</v>
      </c>
    </row>
    <row r="73" spans="1:16" x14ac:dyDescent="0.2">
      <c r="A73">
        <v>40</v>
      </c>
      <c r="B73">
        <v>15.85</v>
      </c>
      <c r="C73">
        <v>51180</v>
      </c>
      <c r="D73">
        <v>76.819999999999993</v>
      </c>
      <c r="E73" s="12">
        <v>4100000</v>
      </c>
      <c r="F73" s="13">
        <v>116.6</v>
      </c>
      <c r="G73" s="2">
        <f t="shared" si="12"/>
        <v>1046685.5006136555</v>
      </c>
      <c r="H73" s="2">
        <f t="shared" si="13"/>
        <v>378.3439250079694</v>
      </c>
      <c r="I73" s="2">
        <f t="shared" si="16"/>
        <v>480832.85098393611</v>
      </c>
      <c r="J73" s="2">
        <f t="shared" si="10"/>
        <v>70.47495913885389</v>
      </c>
      <c r="K73" s="2">
        <f t="shared" si="14"/>
        <v>28008.93464049268</v>
      </c>
      <c r="L73" s="2">
        <f t="shared" si="15"/>
        <v>0.20497053816547689</v>
      </c>
      <c r="P73" s="8">
        <f t="shared" si="11"/>
        <v>3.17</v>
      </c>
    </row>
    <row r="74" spans="1:16" x14ac:dyDescent="0.2">
      <c r="A74">
        <v>40</v>
      </c>
      <c r="B74">
        <v>19.95</v>
      </c>
      <c r="C74">
        <v>62380</v>
      </c>
      <c r="D74">
        <v>76.45</v>
      </c>
      <c r="E74" s="12">
        <v>4634000</v>
      </c>
      <c r="F74" s="13">
        <v>169.6</v>
      </c>
      <c r="G74" s="2">
        <f t="shared" si="12"/>
        <v>1222582.5131335806</v>
      </c>
      <c r="H74" s="2">
        <f t="shared" si="13"/>
        <v>345.92094833789145</v>
      </c>
      <c r="I74" s="2">
        <f t="shared" si="16"/>
        <v>600546.22848774015</v>
      </c>
      <c r="J74" s="2">
        <f t="shared" si="10"/>
        <v>74.428992664882543</v>
      </c>
      <c r="K74" s="2">
        <f t="shared" si="14"/>
        <v>32715.876624727793</v>
      </c>
      <c r="L74" s="2">
        <f t="shared" si="15"/>
        <v>0.22613734898696963</v>
      </c>
      <c r="P74" s="8">
        <f t="shared" si="11"/>
        <v>3.99</v>
      </c>
    </row>
    <row r="75" spans="1:16" x14ac:dyDescent="0.2">
      <c r="A75">
        <v>40</v>
      </c>
      <c r="B75">
        <v>25.12</v>
      </c>
      <c r="C75">
        <v>75550</v>
      </c>
      <c r="D75">
        <v>75.92</v>
      </c>
      <c r="E75" s="12">
        <v>5203000</v>
      </c>
      <c r="F75" s="13">
        <v>277</v>
      </c>
      <c r="G75" s="2">
        <f t="shared" si="12"/>
        <v>1441468.1002473463</v>
      </c>
      <c r="H75" s="2">
        <f t="shared" si="13"/>
        <v>326.8740038891184</v>
      </c>
      <c r="I75" s="2">
        <f t="shared" si="16"/>
        <v>769306.8433146911</v>
      </c>
      <c r="J75" s="2">
        <f t="shared" si="10"/>
        <v>84.322917207798426</v>
      </c>
      <c r="K75" s="2">
        <f t="shared" si="14"/>
        <v>38573.177695222133</v>
      </c>
      <c r="L75" s="2">
        <f t="shared" si="15"/>
        <v>0.23954672358742579</v>
      </c>
      <c r="P75" s="8">
        <f t="shared" si="11"/>
        <v>5.0240000000000009</v>
      </c>
    </row>
    <row r="76" spans="1:16" x14ac:dyDescent="0.2">
      <c r="A76">
        <v>40</v>
      </c>
      <c r="B76">
        <v>31.62</v>
      </c>
      <c r="C76">
        <v>91600</v>
      </c>
      <c r="D76">
        <v>75.510000000000005</v>
      </c>
      <c r="E76" s="12">
        <v>5878000</v>
      </c>
      <c r="F76" s="13">
        <v>451.2</v>
      </c>
      <c r="G76" s="2">
        <f t="shared" si="12"/>
        <v>1708081.7329611115</v>
      </c>
      <c r="H76" s="2">
        <f t="shared" si="13"/>
        <v>311.42297927634843</v>
      </c>
      <c r="I76" s="2">
        <f t="shared" si="16"/>
        <v>979739.53548010439</v>
      </c>
      <c r="J76" s="2">
        <f t="shared" si="10"/>
        <v>94.009438521721506</v>
      </c>
      <c r="K76" s="2">
        <f t="shared" si="14"/>
        <v>45707.664423629147</v>
      </c>
      <c r="L76" s="2">
        <f t="shared" si="15"/>
        <v>0.2510090464348308</v>
      </c>
      <c r="P76" s="8">
        <f t="shared" si="11"/>
        <v>6.3240000000000007</v>
      </c>
    </row>
    <row r="77" spans="1:16" x14ac:dyDescent="0.2">
      <c r="A77">
        <v>40</v>
      </c>
      <c r="B77">
        <v>39.81</v>
      </c>
      <c r="C77" s="1">
        <v>111100</v>
      </c>
      <c r="D77">
        <v>75.069999999999993</v>
      </c>
      <c r="E77" s="12">
        <v>6467000</v>
      </c>
      <c r="F77" s="13">
        <v>710.7</v>
      </c>
      <c r="G77" s="2">
        <f t="shared" si="12"/>
        <v>1969288.7435824308</v>
      </c>
      <c r="H77" s="2">
        <f t="shared" si="13"/>
        <v>279.73804276006427</v>
      </c>
      <c r="I77" s="2">
        <f t="shared" si="16"/>
        <v>1201189.2200204164</v>
      </c>
      <c r="J77" s="2">
        <f t="shared" si="10"/>
        <v>96.271108374946223</v>
      </c>
      <c r="K77" s="2">
        <f t="shared" si="14"/>
        <v>52697.471852739109</v>
      </c>
      <c r="L77" s="2">
        <f t="shared" si="15"/>
        <v>0.27633454295856591</v>
      </c>
      <c r="P77" s="8">
        <f t="shared" si="11"/>
        <v>7.9620000000000006</v>
      </c>
    </row>
    <row r="78" spans="1:16" x14ac:dyDescent="0.2">
      <c r="A78">
        <v>40</v>
      </c>
      <c r="B78">
        <v>50</v>
      </c>
      <c r="C78" s="1">
        <v>134200</v>
      </c>
      <c r="D78">
        <v>74.55</v>
      </c>
      <c r="E78" s="12">
        <v>6439000</v>
      </c>
      <c r="F78" s="13">
        <v>1083</v>
      </c>
      <c r="G78" s="2">
        <f t="shared" si="12"/>
        <v>2072682.4829720987</v>
      </c>
      <c r="H78" s="2">
        <f t="shared" si="13"/>
        <v>208.65016384501152</v>
      </c>
      <c r="I78" s="2">
        <f t="shared" si="16"/>
        <v>1341665.7343886069</v>
      </c>
      <c r="J78" s="2">
        <f t="shared" si="10"/>
        <v>80.955171770375074</v>
      </c>
      <c r="K78" s="2">
        <f t="shared" si="14"/>
        <v>55464.251833070819</v>
      </c>
      <c r="L78" s="2">
        <f t="shared" si="15"/>
        <v>0.34422220762914141</v>
      </c>
      <c r="P78" s="8">
        <f t="shared" si="11"/>
        <v>10</v>
      </c>
    </row>
    <row r="79" spans="1:16" x14ac:dyDescent="0.2">
      <c r="A79">
        <v>50</v>
      </c>
      <c r="B79">
        <v>0.01</v>
      </c>
      <c r="C79">
        <v>11.85</v>
      </c>
      <c r="D79">
        <v>87.39</v>
      </c>
      <c r="E79" s="13">
        <v>2009</v>
      </c>
      <c r="F79" s="13">
        <v>0.1201</v>
      </c>
      <c r="G79" s="2">
        <f t="shared" si="12"/>
        <v>565.06298455765534</v>
      </c>
      <c r="H79" s="2">
        <f t="shared" si="13"/>
        <v>2179.4556163235138</v>
      </c>
      <c r="K79" s="2">
        <f t="shared" si="14"/>
        <v>15.120886066500484</v>
      </c>
      <c r="L79" s="2">
        <f t="shared" si="15"/>
        <v>7.6189326212159805E-2</v>
      </c>
      <c r="P79" s="8">
        <f>B79*$S$4</f>
        <v>5.0000000000000001E-4</v>
      </c>
    </row>
    <row r="80" spans="1:16" x14ac:dyDescent="0.2">
      <c r="A80">
        <v>50</v>
      </c>
      <c r="B80">
        <v>1.259E-2</v>
      </c>
      <c r="C80">
        <v>14.9</v>
      </c>
      <c r="D80">
        <v>88.89</v>
      </c>
      <c r="E80" s="13">
        <v>2530</v>
      </c>
      <c r="F80" s="13">
        <v>0.15989999999999999</v>
      </c>
      <c r="G80" s="2">
        <f t="shared" si="12"/>
        <v>716.78578377826432</v>
      </c>
      <c r="H80" s="2">
        <f t="shared" si="13"/>
        <v>2219.0156005136182</v>
      </c>
      <c r="K80" s="2">
        <f t="shared" si="14"/>
        <v>19.180934633478017</v>
      </c>
      <c r="L80" s="2">
        <f t="shared" si="15"/>
        <v>8.2547639007754428E-2</v>
      </c>
      <c r="P80" s="8">
        <f t="shared" ref="P80:P116" si="17">B80*$S$4</f>
        <v>6.2950000000000007E-4</v>
      </c>
    </row>
    <row r="81" spans="1:16" x14ac:dyDescent="0.2">
      <c r="A81">
        <v>50</v>
      </c>
      <c r="B81">
        <v>1.585E-2</v>
      </c>
      <c r="C81">
        <v>18.309999999999999</v>
      </c>
      <c r="D81">
        <v>88.51</v>
      </c>
      <c r="E81" s="13">
        <v>3158</v>
      </c>
      <c r="F81" s="13">
        <v>1.17E-2</v>
      </c>
      <c r="G81" s="2">
        <f t="shared" si="12"/>
        <v>618.00403214742516</v>
      </c>
      <c r="H81" s="2">
        <f t="shared" si="13"/>
        <v>1072.7110772726794</v>
      </c>
      <c r="K81" s="2">
        <f t="shared" si="14"/>
        <v>16.537569818087487</v>
      </c>
      <c r="L81" s="2">
        <f t="shared" si="15"/>
        <v>9.3704745409685913E-3</v>
      </c>
      <c r="P81" s="8">
        <f t="shared" si="17"/>
        <v>7.9250000000000002E-4</v>
      </c>
    </row>
    <row r="82" spans="1:16" x14ac:dyDescent="0.2">
      <c r="A82">
        <v>50</v>
      </c>
      <c r="B82">
        <v>1.9949999999999999E-2</v>
      </c>
      <c r="C82">
        <v>23.04</v>
      </c>
      <c r="D82">
        <v>88.85</v>
      </c>
      <c r="E82" s="13">
        <v>3936</v>
      </c>
      <c r="F82" s="13">
        <v>5.7279999999999998E-2</v>
      </c>
      <c r="G82" s="2">
        <f t="shared" si="12"/>
        <v>920.7362738004939</v>
      </c>
      <c r="H82" s="2">
        <f t="shared" si="13"/>
        <v>1518.0773322876194</v>
      </c>
      <c r="K82" s="2">
        <f t="shared" si="14"/>
        <v>24.638577776122073</v>
      </c>
      <c r="L82" s="2">
        <f t="shared" si="15"/>
        <v>4.8139612764172878E-3</v>
      </c>
      <c r="P82" s="8">
        <f t="shared" si="17"/>
        <v>9.9749999999999991E-4</v>
      </c>
    </row>
    <row r="83" spans="1:16" x14ac:dyDescent="0.2">
      <c r="A83">
        <v>50</v>
      </c>
      <c r="B83">
        <v>2.512E-2</v>
      </c>
      <c r="C83">
        <v>29.15</v>
      </c>
      <c r="D83">
        <v>88.85</v>
      </c>
      <c r="E83" s="13">
        <v>4901</v>
      </c>
      <c r="F83" s="13">
        <v>0.1235</v>
      </c>
      <c r="G83" s="2">
        <f t="shared" si="12"/>
        <v>1231.586718084402</v>
      </c>
      <c r="H83" s="2">
        <f t="shared" si="13"/>
        <v>1701.5602870320461</v>
      </c>
      <c r="K83" s="2">
        <f t="shared" si="14"/>
        <v>32.956825971794572</v>
      </c>
      <c r="L83" s="2">
        <f t="shared" si="15"/>
        <v>1.7054890248910323E-2</v>
      </c>
      <c r="M83" s="9"/>
      <c r="P83" s="8">
        <f t="shared" si="17"/>
        <v>1.2560000000000002E-3</v>
      </c>
    </row>
    <row r="84" spans="1:16" x14ac:dyDescent="0.2">
      <c r="A84">
        <v>50</v>
      </c>
      <c r="B84">
        <v>3.1620000000000002E-2</v>
      </c>
      <c r="C84">
        <v>36.32</v>
      </c>
      <c r="D84">
        <v>89</v>
      </c>
      <c r="E84" s="13">
        <v>6069</v>
      </c>
      <c r="F84" s="13">
        <v>0.21479999999999999</v>
      </c>
      <c r="G84" s="2">
        <f t="shared" si="12"/>
        <v>1594.1937869168257</v>
      </c>
      <c r="H84" s="2">
        <f t="shared" si="13"/>
        <v>1839.8095125761795</v>
      </c>
      <c r="K84" s="2">
        <f t="shared" si="14"/>
        <v>42.660063176431073</v>
      </c>
      <c r="L84" s="2">
        <f t="shared" si="15"/>
        <v>3.047161631764491E-2</v>
      </c>
      <c r="M84" s="9"/>
      <c r="P84" s="8">
        <f t="shared" si="17"/>
        <v>1.5810000000000002E-3</v>
      </c>
    </row>
    <row r="85" spans="1:16" x14ac:dyDescent="0.2">
      <c r="A85">
        <v>50</v>
      </c>
      <c r="B85">
        <v>3.9809999999999998E-2</v>
      </c>
      <c r="C85">
        <v>45.42</v>
      </c>
      <c r="D85">
        <v>88.73</v>
      </c>
      <c r="E85" s="13">
        <v>7464</v>
      </c>
      <c r="F85" s="13">
        <v>0.22309999999999999</v>
      </c>
      <c r="G85" s="2">
        <f t="shared" si="12"/>
        <v>1917.8873785729832</v>
      </c>
      <c r="H85" s="2">
        <f t="shared" si="13"/>
        <v>1699.5512327819065</v>
      </c>
      <c r="K85" s="2">
        <f t="shared" si="14"/>
        <v>51.321989463676076</v>
      </c>
      <c r="L85" s="2">
        <f t="shared" si="15"/>
        <v>1.6885059678503057E-2</v>
      </c>
      <c r="M85" s="9"/>
      <c r="P85" s="8">
        <f t="shared" si="17"/>
        <v>1.9905000000000001E-3</v>
      </c>
    </row>
    <row r="86" spans="1:16" x14ac:dyDescent="0.2">
      <c r="A86">
        <v>50</v>
      </c>
      <c r="B86">
        <v>5.0119999999999998E-2</v>
      </c>
      <c r="C86">
        <v>56.81</v>
      </c>
      <c r="D86">
        <v>88.96</v>
      </c>
      <c r="E86" s="13">
        <v>9159</v>
      </c>
      <c r="F86" s="13">
        <v>0.2349</v>
      </c>
      <c r="G86" s="2">
        <f t="shared" si="12"/>
        <v>2306.8881160328574</v>
      </c>
      <c r="H86" s="2">
        <f t="shared" si="13"/>
        <v>1568.7206484084618</v>
      </c>
      <c r="K86" s="2">
        <f t="shared" si="14"/>
        <v>61.731511926946311</v>
      </c>
      <c r="L86" s="2">
        <f t="shared" si="15"/>
        <v>7.5049448519727115E-3</v>
      </c>
      <c r="M86" s="9"/>
      <c r="P86" s="8">
        <f t="shared" si="17"/>
        <v>2.506E-3</v>
      </c>
    </row>
    <row r="87" spans="1:16" x14ac:dyDescent="0.2">
      <c r="A87">
        <v>50</v>
      </c>
      <c r="B87">
        <v>6.3100000000000003E-2</v>
      </c>
      <c r="C87">
        <v>71.64</v>
      </c>
      <c r="D87">
        <v>89.67</v>
      </c>
      <c r="E87" s="13">
        <v>11270</v>
      </c>
      <c r="F87" s="13">
        <v>0.19900000000000001</v>
      </c>
      <c r="G87" s="2">
        <f t="shared" si="12"/>
        <v>2703.6978417278847</v>
      </c>
      <c r="H87" s="2">
        <f t="shared" si="13"/>
        <v>1349.8319506758253</v>
      </c>
      <c r="K87" s="2">
        <f t="shared" si="14"/>
        <v>72.35000015974191</v>
      </c>
      <c r="L87" s="2">
        <f t="shared" si="15"/>
        <v>9.822131370636936E-5</v>
      </c>
      <c r="M87" s="9"/>
      <c r="P87" s="8">
        <f t="shared" si="17"/>
        <v>3.1550000000000003E-3</v>
      </c>
    </row>
    <row r="88" spans="1:16" x14ac:dyDescent="0.2">
      <c r="A88">
        <v>50</v>
      </c>
      <c r="B88">
        <v>7.9430000000000001E-2</v>
      </c>
      <c r="C88">
        <v>90.51</v>
      </c>
      <c r="D88">
        <v>89.47</v>
      </c>
      <c r="E88" s="13">
        <v>13960</v>
      </c>
      <c r="F88" s="13">
        <v>0.21679999999999999</v>
      </c>
      <c r="G88" s="2">
        <f t="shared" si="12"/>
        <v>3293.4208155061351</v>
      </c>
      <c r="H88" s="2">
        <f t="shared" si="13"/>
        <v>1252.2659217412447</v>
      </c>
      <c r="K88" s="2">
        <f t="shared" si="14"/>
        <v>88.130778835732016</v>
      </c>
      <c r="L88" s="2">
        <f t="shared" si="15"/>
        <v>6.909975365660127E-4</v>
      </c>
      <c r="M88" s="9"/>
      <c r="P88" s="8">
        <f t="shared" si="17"/>
        <v>3.9715000000000002E-3</v>
      </c>
    </row>
    <row r="89" spans="1:16" x14ac:dyDescent="0.2">
      <c r="A89">
        <v>50</v>
      </c>
      <c r="B89">
        <v>0.1</v>
      </c>
      <c r="C89">
        <v>113.3</v>
      </c>
      <c r="D89">
        <v>88.92</v>
      </c>
      <c r="E89" s="13">
        <v>17090</v>
      </c>
      <c r="F89" s="13">
        <v>0.26850000000000002</v>
      </c>
      <c r="G89" s="2">
        <f t="shared" si="12"/>
        <v>4037.9389130747199</v>
      </c>
      <c r="H89" s="2">
        <f t="shared" si="13"/>
        <v>1199.8849096642814</v>
      </c>
      <c r="K89" s="2">
        <f t="shared" si="14"/>
        <v>108.05382040001916</v>
      </c>
      <c r="L89" s="2">
        <f t="shared" si="15"/>
        <v>2.1440084315792274E-3</v>
      </c>
      <c r="M89" s="9"/>
      <c r="P89" s="8">
        <f t="shared" si="17"/>
        <v>5.000000000000001E-3</v>
      </c>
    </row>
    <row r="90" spans="1:16" x14ac:dyDescent="0.2">
      <c r="A90">
        <v>50</v>
      </c>
      <c r="B90">
        <v>0.12590000000000001</v>
      </c>
      <c r="C90">
        <v>141.19999999999999</v>
      </c>
      <c r="D90">
        <v>88.92</v>
      </c>
      <c r="E90" s="13">
        <v>20480</v>
      </c>
      <c r="F90" s="13">
        <v>0.33539999999999998</v>
      </c>
      <c r="G90" s="2">
        <f t="shared" si="12"/>
        <v>4865.186442646509</v>
      </c>
      <c r="H90" s="2">
        <f t="shared" si="13"/>
        <v>1119.3035771045845</v>
      </c>
      <c r="K90" s="2">
        <f t="shared" si="14"/>
        <v>130.19067237102732</v>
      </c>
      <c r="L90" s="2">
        <f t="shared" si="15"/>
        <v>6.0792807322334773E-3</v>
      </c>
      <c r="M90" s="9"/>
      <c r="P90" s="8">
        <f t="shared" si="17"/>
        <v>6.2950000000000011E-3</v>
      </c>
    </row>
    <row r="91" spans="1:16" x14ac:dyDescent="0.2">
      <c r="A91">
        <v>50</v>
      </c>
      <c r="B91">
        <v>0.1585</v>
      </c>
      <c r="C91">
        <v>178.7</v>
      </c>
      <c r="D91">
        <v>88.54</v>
      </c>
      <c r="E91" s="13">
        <v>25390</v>
      </c>
      <c r="F91" s="13">
        <v>0.40300000000000002</v>
      </c>
      <c r="G91" s="2">
        <f t="shared" si="12"/>
        <v>6007.0262327083929</v>
      </c>
      <c r="H91" s="2">
        <f t="shared" si="13"/>
        <v>1063.7476181072971</v>
      </c>
      <c r="K91" s="2">
        <f t="shared" si="14"/>
        <v>160.7459022189681</v>
      </c>
      <c r="L91" s="2">
        <f t="shared" si="15"/>
        <v>1.0094343219679728E-2</v>
      </c>
      <c r="M91" s="9"/>
      <c r="P91" s="8">
        <f t="shared" si="17"/>
        <v>7.9249999999999998E-3</v>
      </c>
    </row>
    <row r="92" spans="1:16" x14ac:dyDescent="0.2">
      <c r="A92">
        <v>50</v>
      </c>
      <c r="B92">
        <v>0.19950000000000001</v>
      </c>
      <c r="C92">
        <v>224</v>
      </c>
      <c r="D92">
        <v>88.58</v>
      </c>
      <c r="E92" s="13">
        <v>30660</v>
      </c>
      <c r="F92" s="13">
        <v>0.91700000000000004</v>
      </c>
      <c r="G92" s="2">
        <f t="shared" si="12"/>
        <v>7878.775756467413</v>
      </c>
      <c r="H92" s="2">
        <f t="shared" si="13"/>
        <v>1167.8011774912559</v>
      </c>
      <c r="K92" s="2">
        <f t="shared" si="14"/>
        <v>210.83325896901701</v>
      </c>
      <c r="L92" s="2">
        <f t="shared" si="15"/>
        <v>3.4550994375193524E-3</v>
      </c>
      <c r="M92" s="9"/>
      <c r="P92" s="8">
        <f t="shared" si="17"/>
        <v>9.9750000000000012E-3</v>
      </c>
    </row>
    <row r="93" spans="1:16" x14ac:dyDescent="0.2">
      <c r="A93">
        <v>50</v>
      </c>
      <c r="B93">
        <v>0.25119999999999998</v>
      </c>
      <c r="C93">
        <v>283.5</v>
      </c>
      <c r="D93">
        <v>87.46</v>
      </c>
      <c r="E93" s="13">
        <v>37870</v>
      </c>
      <c r="F93" s="13">
        <v>0.4839</v>
      </c>
      <c r="G93" s="2">
        <f t="shared" si="12"/>
        <v>8709.7867196664538</v>
      </c>
      <c r="H93" s="2">
        <f t="shared" si="13"/>
        <v>883.41819324489802</v>
      </c>
      <c r="K93" s="2">
        <f t="shared" si="14"/>
        <v>233.070819095845</v>
      </c>
      <c r="L93" s="2">
        <f t="shared" si="15"/>
        <v>3.1641546512185384E-2</v>
      </c>
      <c r="M93" s="9"/>
      <c r="P93" s="8">
        <f t="shared" si="17"/>
        <v>1.256E-2</v>
      </c>
    </row>
    <row r="94" spans="1:16" x14ac:dyDescent="0.2">
      <c r="A94">
        <v>50</v>
      </c>
      <c r="B94">
        <v>0.31619999999999998</v>
      </c>
      <c r="C94">
        <v>351</v>
      </c>
      <c r="D94">
        <v>88.44</v>
      </c>
      <c r="E94" s="13">
        <v>45760</v>
      </c>
      <c r="F94" s="13">
        <v>1.329</v>
      </c>
      <c r="G94" s="2">
        <f t="shared" si="12"/>
        <v>11714.088195202617</v>
      </c>
      <c r="H94" s="2">
        <f t="shared" si="13"/>
        <v>1048.0416013827248</v>
      </c>
      <c r="K94" s="2">
        <f t="shared" si="14"/>
        <v>313.46486641884098</v>
      </c>
      <c r="L94" s="2">
        <f t="shared" si="15"/>
        <v>1.143567221820806E-2</v>
      </c>
      <c r="M94" s="9"/>
      <c r="P94" s="8">
        <f t="shared" si="17"/>
        <v>1.5810000000000001E-2</v>
      </c>
    </row>
    <row r="95" spans="1:16" x14ac:dyDescent="0.2">
      <c r="A95">
        <v>50</v>
      </c>
      <c r="B95">
        <v>0.39810000000000001</v>
      </c>
      <c r="C95">
        <v>446.3</v>
      </c>
      <c r="D95">
        <v>88.28</v>
      </c>
      <c r="E95" s="13">
        <v>56290</v>
      </c>
      <c r="F95" s="13">
        <v>2.4079999999999999</v>
      </c>
      <c r="G95" s="2">
        <f t="shared" si="12"/>
        <v>15156.225623328923</v>
      </c>
      <c r="H95" s="2">
        <f t="shared" si="13"/>
        <v>1086.343524632307</v>
      </c>
      <c r="K95" s="2">
        <f t="shared" si="14"/>
        <v>405.57524932895001</v>
      </c>
      <c r="L95" s="2">
        <f t="shared" si="15"/>
        <v>8.3265116597608345E-3</v>
      </c>
      <c r="M95" s="9"/>
      <c r="P95" s="8">
        <f t="shared" si="17"/>
        <v>1.9905000000000003E-2</v>
      </c>
    </row>
    <row r="96" spans="1:16" x14ac:dyDescent="0.2">
      <c r="A96">
        <v>50</v>
      </c>
      <c r="B96">
        <v>0.50119999999999998</v>
      </c>
      <c r="C96">
        <v>551.29999999999995</v>
      </c>
      <c r="D96">
        <v>87.68</v>
      </c>
      <c r="E96" s="13">
        <v>68090</v>
      </c>
      <c r="F96" s="13">
        <v>2.1930000000000001</v>
      </c>
      <c r="G96" s="2">
        <f t="shared" si="12"/>
        <v>17667.067158352143</v>
      </c>
      <c r="H96" s="2">
        <f t="shared" si="13"/>
        <v>963.86620763016151</v>
      </c>
      <c r="K96" s="2">
        <f t="shared" si="14"/>
        <v>472.76448277669448</v>
      </c>
      <c r="L96" s="2">
        <f t="shared" si="15"/>
        <v>2.029346615857041E-2</v>
      </c>
      <c r="M96" s="9"/>
      <c r="P96" s="8">
        <f t="shared" si="17"/>
        <v>2.5059999999999999E-2</v>
      </c>
    </row>
    <row r="97" spans="1:16" x14ac:dyDescent="0.2">
      <c r="A97">
        <v>50</v>
      </c>
      <c r="B97">
        <v>0.63100000000000001</v>
      </c>
      <c r="C97">
        <v>688.7</v>
      </c>
      <c r="D97">
        <v>87.1</v>
      </c>
      <c r="E97" s="13">
        <v>80250</v>
      </c>
      <c r="F97" s="13">
        <v>2.1549999999999998</v>
      </c>
      <c r="G97" s="2">
        <f t="shared" si="12"/>
        <v>20334.239811154766</v>
      </c>
      <c r="H97" s="2">
        <f t="shared" si="13"/>
        <v>813.70646651684433</v>
      </c>
      <c r="K97" s="2">
        <f t="shared" si="14"/>
        <v>544.13708176985904</v>
      </c>
      <c r="L97" s="2">
        <f t="shared" si="15"/>
        <v>4.4060928734287304E-2</v>
      </c>
      <c r="P97" s="8">
        <f t="shared" si="17"/>
        <v>3.1550000000000002E-2</v>
      </c>
    </row>
    <row r="98" spans="1:16" x14ac:dyDescent="0.2">
      <c r="A98">
        <v>50</v>
      </c>
      <c r="B98">
        <v>0.79430000000000001</v>
      </c>
      <c r="C98">
        <v>868.5</v>
      </c>
      <c r="D98">
        <v>87.11</v>
      </c>
      <c r="E98" s="13">
        <v>98300</v>
      </c>
      <c r="F98" s="13">
        <v>0.61839999999999995</v>
      </c>
      <c r="G98" s="2">
        <f t="shared" si="12"/>
        <v>20612.238796127614</v>
      </c>
      <c r="H98" s="2">
        <f t="shared" si="13"/>
        <v>516.79600532779534</v>
      </c>
      <c r="K98" s="2">
        <f t="shared" si="14"/>
        <v>551.5762365070392</v>
      </c>
      <c r="L98" s="2">
        <f t="shared" si="15"/>
        <v>0.13315882785026911</v>
      </c>
      <c r="P98" s="8">
        <f t="shared" si="17"/>
        <v>3.9715E-2</v>
      </c>
    </row>
    <row r="99" spans="1:16" x14ac:dyDescent="0.2">
      <c r="A99">
        <v>50</v>
      </c>
      <c r="B99">
        <v>1</v>
      </c>
      <c r="C99">
        <v>1081</v>
      </c>
      <c r="D99">
        <v>86.45</v>
      </c>
      <c r="E99" s="12">
        <v>118300</v>
      </c>
      <c r="F99" s="13">
        <v>1.0629999999999999</v>
      </c>
      <c r="G99" s="2">
        <f t="shared" si="12"/>
        <v>25986.748472235824</v>
      </c>
      <c r="H99" s="2">
        <f t="shared" si="13"/>
        <v>530.82064775589549</v>
      </c>
      <c r="K99" s="2">
        <f t="shared" si="14"/>
        <v>695.39621887476528</v>
      </c>
      <c r="L99" s="2">
        <f t="shared" si="15"/>
        <v>0.12724220303268544</v>
      </c>
      <c r="P99" s="8">
        <f t="shared" si="17"/>
        <v>0.05</v>
      </c>
    </row>
    <row r="100" spans="1:16" x14ac:dyDescent="0.2">
      <c r="A100">
        <v>50</v>
      </c>
      <c r="B100">
        <v>1.2589999999999999</v>
      </c>
      <c r="C100">
        <v>1348</v>
      </c>
      <c r="D100">
        <v>86.43</v>
      </c>
      <c r="E100" s="12">
        <v>141600</v>
      </c>
      <c r="F100" s="13">
        <v>0.37380000000000002</v>
      </c>
      <c r="G100" s="2">
        <f t="shared" si="12"/>
        <v>26512.015031878542</v>
      </c>
      <c r="H100" s="2">
        <f t="shared" si="13"/>
        <v>348.48178889299083</v>
      </c>
      <c r="K100" s="2">
        <f t="shared" si="14"/>
        <v>709.45216665396333</v>
      </c>
      <c r="L100" s="2">
        <f t="shared" si="15"/>
        <v>0.22439185400005604</v>
      </c>
      <c r="P100" s="8">
        <f t="shared" si="17"/>
        <v>6.2949999999999992E-2</v>
      </c>
    </row>
    <row r="101" spans="1:16" x14ac:dyDescent="0.2">
      <c r="A101">
        <v>50</v>
      </c>
      <c r="B101">
        <v>1.585</v>
      </c>
      <c r="C101">
        <v>1677</v>
      </c>
      <c r="D101">
        <v>85.55</v>
      </c>
      <c r="E101" s="12">
        <v>172600</v>
      </c>
      <c r="F101" s="13">
        <v>0.58730000000000004</v>
      </c>
      <c r="G101" s="2">
        <f t="shared" si="12"/>
        <v>33404.103350664052</v>
      </c>
      <c r="H101" s="2">
        <f t="shared" si="13"/>
        <v>357.92721513866911</v>
      </c>
      <c r="K101" s="2">
        <f t="shared" si="14"/>
        <v>893.88201797433635</v>
      </c>
      <c r="L101" s="2">
        <f t="shared" si="15"/>
        <v>0.21806615576340735</v>
      </c>
      <c r="P101" s="8">
        <f t="shared" si="17"/>
        <v>7.9250000000000001E-2</v>
      </c>
    </row>
    <row r="102" spans="1:16" x14ac:dyDescent="0.2">
      <c r="A102">
        <v>50</v>
      </c>
      <c r="B102">
        <v>1.9950000000000001</v>
      </c>
      <c r="C102">
        <v>2088</v>
      </c>
      <c r="D102">
        <v>85.06</v>
      </c>
      <c r="E102" s="12">
        <v>204500</v>
      </c>
      <c r="F102" s="13">
        <v>1.1020000000000001</v>
      </c>
      <c r="G102" s="2">
        <f t="shared" si="12"/>
        <v>42023.878461130567</v>
      </c>
      <c r="H102" s="2">
        <f t="shared" si="13"/>
        <v>365.81835733065799</v>
      </c>
      <c r="K102" s="2">
        <f t="shared" si="14"/>
        <v>1124.5441581714206</v>
      </c>
      <c r="L102" s="2">
        <f t="shared" si="15"/>
        <v>0.21291322590354311</v>
      </c>
      <c r="P102" s="8">
        <f t="shared" si="17"/>
        <v>9.9750000000000005E-2</v>
      </c>
    </row>
    <row r="103" spans="1:16" x14ac:dyDescent="0.2">
      <c r="A103">
        <v>50</v>
      </c>
      <c r="B103">
        <v>2.512</v>
      </c>
      <c r="C103">
        <v>2591</v>
      </c>
      <c r="D103">
        <v>84.41</v>
      </c>
      <c r="E103" s="12">
        <v>243300</v>
      </c>
      <c r="F103" s="13">
        <v>3.0070000000000001</v>
      </c>
      <c r="G103" s="2">
        <f t="shared" si="12"/>
        <v>55714.349420675819</v>
      </c>
      <c r="H103" s="2">
        <f t="shared" si="13"/>
        <v>420.37421845908398</v>
      </c>
      <c r="I103" s="2">
        <f t="shared" ref="I103:I116" si="18">10^(10^(($N$2/($N$2+$O$2))*LOG(LOG(E103))+($O$2/($N$2+$O$2))*LOG(LOG(F103))))</f>
        <v>8458.9334183653536</v>
      </c>
      <c r="J103" s="2">
        <f t="shared" ref="J103:J116" si="19">(I103-C103)^2/C103^2</f>
        <v>5.1290334193323508</v>
      </c>
      <c r="K103" s="2">
        <f t="shared" si="14"/>
        <v>1490.8963299351954</v>
      </c>
      <c r="L103" s="2">
        <f t="shared" si="15"/>
        <v>0.1802737118988543</v>
      </c>
      <c r="P103" s="8">
        <f t="shared" si="17"/>
        <v>0.12560000000000002</v>
      </c>
    </row>
    <row r="104" spans="1:16" x14ac:dyDescent="0.2">
      <c r="A104">
        <v>50</v>
      </c>
      <c r="B104">
        <v>3.1619999999999999</v>
      </c>
      <c r="C104">
        <v>3237</v>
      </c>
      <c r="D104">
        <v>84.27</v>
      </c>
      <c r="E104" s="12">
        <v>292200</v>
      </c>
      <c r="F104" s="13">
        <v>3.8769999999999998</v>
      </c>
      <c r="G104" s="2">
        <f t="shared" si="12"/>
        <v>67534.505349512328</v>
      </c>
      <c r="H104" s="2">
        <f t="shared" si="13"/>
        <v>394.55072677016057</v>
      </c>
      <c r="I104" s="2">
        <f t="shared" si="18"/>
        <v>12215.784458539381</v>
      </c>
      <c r="J104" s="2">
        <f t="shared" si="19"/>
        <v>7.6939559147126113</v>
      </c>
      <c r="K104" s="2">
        <f t="shared" si="14"/>
        <v>1807.1995314767403</v>
      </c>
      <c r="L104" s="2">
        <f t="shared" si="15"/>
        <v>0.19510368460265654</v>
      </c>
      <c r="P104" s="8">
        <f t="shared" si="17"/>
        <v>0.15810000000000002</v>
      </c>
    </row>
    <row r="105" spans="1:16" x14ac:dyDescent="0.2">
      <c r="A105">
        <v>50</v>
      </c>
      <c r="B105">
        <v>3.9809999999999999</v>
      </c>
      <c r="C105">
        <v>4045</v>
      </c>
      <c r="D105">
        <v>84.2</v>
      </c>
      <c r="E105" s="12">
        <v>357400</v>
      </c>
      <c r="F105" s="13">
        <v>3.097</v>
      </c>
      <c r="G105" s="2">
        <f t="shared" si="12"/>
        <v>78138.640576659061</v>
      </c>
      <c r="H105" s="2">
        <f t="shared" si="13"/>
        <v>335.52494718124058</v>
      </c>
      <c r="I105" s="2">
        <f t="shared" si="18"/>
        <v>11141.073939645417</v>
      </c>
      <c r="J105" s="2">
        <f t="shared" si="19"/>
        <v>3.0775081542116478</v>
      </c>
      <c r="K105" s="2">
        <f t="shared" si="14"/>
        <v>2090.9624481522524</v>
      </c>
      <c r="L105" s="2">
        <f t="shared" si="15"/>
        <v>0.23336125901476981</v>
      </c>
      <c r="P105" s="8">
        <f t="shared" si="17"/>
        <v>0.19905</v>
      </c>
    </row>
    <row r="106" spans="1:16" x14ac:dyDescent="0.2">
      <c r="A106">
        <v>50</v>
      </c>
      <c r="B106">
        <v>5.0119999999999996</v>
      </c>
      <c r="C106">
        <v>4959</v>
      </c>
      <c r="D106">
        <v>83.63</v>
      </c>
      <c r="E106" s="12">
        <v>425400</v>
      </c>
      <c r="F106" s="13">
        <v>5.7119999999999997</v>
      </c>
      <c r="G106" s="2">
        <f t="shared" si="12"/>
        <v>98473.191458058689</v>
      </c>
      <c r="H106" s="2">
        <f t="shared" si="13"/>
        <v>355.60415752198708</v>
      </c>
      <c r="I106" s="2">
        <f t="shared" si="18"/>
        <v>21508.381741956517</v>
      </c>
      <c r="J106" s="2">
        <f t="shared" si="19"/>
        <v>11.137182368338452</v>
      </c>
      <c r="K106" s="2">
        <f t="shared" si="14"/>
        <v>2635.107854052093</v>
      </c>
      <c r="L106" s="2">
        <f t="shared" si="15"/>
        <v>0.21960575635306787</v>
      </c>
      <c r="P106" s="8">
        <f t="shared" si="17"/>
        <v>0.25059999999999999</v>
      </c>
    </row>
    <row r="107" spans="1:16" x14ac:dyDescent="0.2">
      <c r="A107">
        <v>50</v>
      </c>
      <c r="B107">
        <v>6.31</v>
      </c>
      <c r="C107">
        <v>6159</v>
      </c>
      <c r="D107">
        <v>82.33</v>
      </c>
      <c r="E107" s="12">
        <v>501600</v>
      </c>
      <c r="F107" s="13">
        <v>4.9269999999999996</v>
      </c>
      <c r="G107" s="2">
        <f t="shared" si="12"/>
        <v>111472.94857984109</v>
      </c>
      <c r="H107" s="2">
        <f t="shared" si="13"/>
        <v>292.3825061554104</v>
      </c>
      <c r="I107" s="2">
        <f t="shared" si="18"/>
        <v>21384.635421981569</v>
      </c>
      <c r="J107" s="2">
        <f t="shared" si="19"/>
        <v>6.1112555490019407</v>
      </c>
      <c r="K107" s="2">
        <f t="shared" si="14"/>
        <v>2982.9767672574521</v>
      </c>
      <c r="L107" s="2">
        <f t="shared" si="15"/>
        <v>0.26591750855720669</v>
      </c>
      <c r="P107" s="8">
        <f t="shared" si="17"/>
        <v>0.3155</v>
      </c>
    </row>
    <row r="108" spans="1:16" x14ac:dyDescent="0.2">
      <c r="A108">
        <v>50</v>
      </c>
      <c r="B108">
        <v>7.9429999999999996</v>
      </c>
      <c r="C108">
        <v>7583</v>
      </c>
      <c r="D108">
        <v>81.99</v>
      </c>
      <c r="E108" s="12">
        <v>596200</v>
      </c>
      <c r="F108" s="13">
        <v>7.7510000000000003</v>
      </c>
      <c r="G108" s="2">
        <f t="shared" si="12"/>
        <v>137430.51009805928</v>
      </c>
      <c r="H108" s="2">
        <f t="shared" si="13"/>
        <v>293.2142955975865</v>
      </c>
      <c r="I108" s="2">
        <f t="shared" si="18"/>
        <v>33483.665584681592</v>
      </c>
      <c r="J108" s="2">
        <f t="shared" si="19"/>
        <v>11.66647721311398</v>
      </c>
      <c r="K108" s="2">
        <f t="shared" si="14"/>
        <v>3677.5919535422404</v>
      </c>
      <c r="L108" s="2">
        <f t="shared" si="15"/>
        <v>0.26524714708654201</v>
      </c>
      <c r="P108" s="8">
        <f t="shared" si="17"/>
        <v>0.39715</v>
      </c>
    </row>
    <row r="109" spans="1:16" x14ac:dyDescent="0.2">
      <c r="A109">
        <v>50</v>
      </c>
      <c r="B109">
        <v>10</v>
      </c>
      <c r="C109">
        <v>9407</v>
      </c>
      <c r="D109">
        <v>81.319999999999993</v>
      </c>
      <c r="E109" s="12">
        <v>708500</v>
      </c>
      <c r="F109" s="13">
        <v>11.66</v>
      </c>
      <c r="G109" s="2">
        <f t="shared" si="12"/>
        <v>168417.27687266696</v>
      </c>
      <c r="H109" s="2">
        <f t="shared" si="13"/>
        <v>285.72490666460743</v>
      </c>
      <c r="I109" s="2">
        <f t="shared" si="18"/>
        <v>48491.881760226614</v>
      </c>
      <c r="J109" s="2">
        <f t="shared" si="19"/>
        <v>17.26296209273821</v>
      </c>
      <c r="K109" s="2">
        <f t="shared" si="14"/>
        <v>4506.7868977746248</v>
      </c>
      <c r="L109" s="2">
        <f t="shared" si="15"/>
        <v>0.27134863818868643</v>
      </c>
      <c r="P109" s="8">
        <f t="shared" si="17"/>
        <v>0.5</v>
      </c>
    </row>
    <row r="110" spans="1:16" x14ac:dyDescent="0.2">
      <c r="A110">
        <v>50</v>
      </c>
      <c r="B110">
        <v>12.59</v>
      </c>
      <c r="C110">
        <v>11600</v>
      </c>
      <c r="D110">
        <v>81.239999999999995</v>
      </c>
      <c r="E110" s="12">
        <v>839500</v>
      </c>
      <c r="F110" s="13">
        <v>17.66</v>
      </c>
      <c r="G110" s="2">
        <f t="shared" si="12"/>
        <v>206050.32743952866</v>
      </c>
      <c r="H110" s="2">
        <f t="shared" si="13"/>
        <v>280.99680322042144</v>
      </c>
      <c r="I110" s="2">
        <f t="shared" si="18"/>
        <v>68299.912096087297</v>
      </c>
      <c r="J110" s="2">
        <f t="shared" si="19"/>
        <v>23.891795717182124</v>
      </c>
      <c r="K110" s="2">
        <f t="shared" si="14"/>
        <v>5513.8340509372483</v>
      </c>
      <c r="L110" s="2">
        <f t="shared" si="15"/>
        <v>0.27527806153040207</v>
      </c>
      <c r="P110" s="8">
        <f t="shared" si="17"/>
        <v>0.62950000000000006</v>
      </c>
    </row>
    <row r="111" spans="1:16" x14ac:dyDescent="0.2">
      <c r="A111">
        <v>50</v>
      </c>
      <c r="B111">
        <v>15.85</v>
      </c>
      <c r="C111">
        <v>14280</v>
      </c>
      <c r="D111">
        <v>80.7</v>
      </c>
      <c r="E111" s="12">
        <v>993000</v>
      </c>
      <c r="F111" s="13">
        <v>46.29</v>
      </c>
      <c r="G111" s="2">
        <f t="shared" si="12"/>
        <v>270380.85392666323</v>
      </c>
      <c r="H111" s="2">
        <f t="shared" si="13"/>
        <v>321.63673009383211</v>
      </c>
      <c r="I111" s="2">
        <f t="shared" si="18"/>
        <v>118600.55305958448</v>
      </c>
      <c r="J111" s="2">
        <f t="shared" si="19"/>
        <v>53.368297273113065</v>
      </c>
      <c r="K111" s="2">
        <f t="shared" si="14"/>
        <v>7235.2962386815743</v>
      </c>
      <c r="L111" s="2">
        <f t="shared" si="15"/>
        <v>0.24337112827843871</v>
      </c>
      <c r="P111" s="8">
        <f t="shared" si="17"/>
        <v>0.79249999999999998</v>
      </c>
    </row>
    <row r="112" spans="1:16" x14ac:dyDescent="0.2">
      <c r="A112">
        <v>50</v>
      </c>
      <c r="B112">
        <v>19.95</v>
      </c>
      <c r="C112">
        <v>17590</v>
      </c>
      <c r="D112">
        <v>79.959999999999994</v>
      </c>
      <c r="E112" s="12">
        <v>1173000</v>
      </c>
      <c r="F112" s="13">
        <v>45.55</v>
      </c>
      <c r="G112" s="2">
        <f t="shared" si="12"/>
        <v>311871.01721364824</v>
      </c>
      <c r="H112" s="2">
        <f t="shared" si="13"/>
        <v>279.8935034095731</v>
      </c>
      <c r="I112" s="2">
        <f t="shared" si="18"/>
        <v>133186.44911176202</v>
      </c>
      <c r="J112" s="2">
        <f t="shared" si="19"/>
        <v>43.187424787031063</v>
      </c>
      <c r="K112" s="2">
        <f t="shared" si="14"/>
        <v>8345.5583671310469</v>
      </c>
      <c r="L112" s="2">
        <f t="shared" si="15"/>
        <v>0.27620382628483481</v>
      </c>
      <c r="P112" s="8">
        <f t="shared" si="17"/>
        <v>0.99750000000000005</v>
      </c>
    </row>
    <row r="113" spans="1:16" x14ac:dyDescent="0.2">
      <c r="A113">
        <v>50</v>
      </c>
      <c r="B113">
        <v>25.12</v>
      </c>
      <c r="C113">
        <v>21580</v>
      </c>
      <c r="D113">
        <v>79.61</v>
      </c>
      <c r="E113" s="12">
        <v>1380000</v>
      </c>
      <c r="F113" s="13">
        <v>56.21</v>
      </c>
      <c r="G113" s="2">
        <f t="shared" si="12"/>
        <v>369200.13157424401</v>
      </c>
      <c r="H113" s="2">
        <f t="shared" si="13"/>
        <v>259.48183382069243</v>
      </c>
      <c r="I113" s="2">
        <f t="shared" si="18"/>
        <v>163139.27563119141</v>
      </c>
      <c r="J113" s="2">
        <f t="shared" si="19"/>
        <v>43.030241413134441</v>
      </c>
      <c r="K113" s="2">
        <f t="shared" si="14"/>
        <v>9879.6652370378742</v>
      </c>
      <c r="L113" s="2">
        <f t="shared" si="15"/>
        <v>0.2939636930098235</v>
      </c>
      <c r="P113" s="8">
        <f t="shared" si="17"/>
        <v>1.2560000000000002</v>
      </c>
    </row>
    <row r="114" spans="1:16" x14ac:dyDescent="0.2">
      <c r="A114">
        <v>50</v>
      </c>
      <c r="B114">
        <v>31.62</v>
      </c>
      <c r="C114">
        <v>26490</v>
      </c>
      <c r="D114">
        <v>79.010000000000005</v>
      </c>
      <c r="E114" s="12">
        <v>1625000</v>
      </c>
      <c r="F114" s="13">
        <v>93.07</v>
      </c>
      <c r="G114" s="2">
        <f t="shared" si="12"/>
        <v>454509.8753987081</v>
      </c>
      <c r="H114" s="2">
        <f t="shared" si="13"/>
        <v>261.07420000699085</v>
      </c>
      <c r="I114" s="2">
        <f t="shared" si="18"/>
        <v>222085.1893066687</v>
      </c>
      <c r="J114" s="2">
        <f t="shared" si="19"/>
        <v>54.519569953763003</v>
      </c>
      <c r="K114" s="2">
        <f t="shared" si="14"/>
        <v>12162.523877551863</v>
      </c>
      <c r="L114" s="2">
        <f t="shared" si="15"/>
        <v>0.29253340760699531</v>
      </c>
      <c r="P114" s="8">
        <f t="shared" si="17"/>
        <v>1.5810000000000002</v>
      </c>
    </row>
    <row r="115" spans="1:16" x14ac:dyDescent="0.2">
      <c r="A115">
        <v>50</v>
      </c>
      <c r="B115">
        <v>39.81</v>
      </c>
      <c r="C115">
        <v>32490</v>
      </c>
      <c r="D115">
        <v>78.41</v>
      </c>
      <c r="E115" s="12">
        <v>1898000</v>
      </c>
      <c r="F115" s="13">
        <v>108.2</v>
      </c>
      <c r="G115" s="2">
        <f t="shared" si="12"/>
        <v>530544.72096927825</v>
      </c>
      <c r="H115" s="2">
        <f t="shared" si="13"/>
        <v>234.99287758667853</v>
      </c>
      <c r="I115" s="2">
        <f t="shared" si="18"/>
        <v>263043.51181736309</v>
      </c>
      <c r="J115" s="2">
        <f t="shared" si="19"/>
        <v>50.35516935941839</v>
      </c>
      <c r="K115" s="2">
        <f t="shared" si="14"/>
        <v>14197.189513731473</v>
      </c>
      <c r="L115" s="2">
        <f t="shared" si="15"/>
        <v>0.31700159509887871</v>
      </c>
      <c r="P115" s="8">
        <f t="shared" si="17"/>
        <v>1.9905000000000002</v>
      </c>
    </row>
    <row r="116" spans="1:16" x14ac:dyDescent="0.2">
      <c r="A116">
        <v>50</v>
      </c>
      <c r="B116">
        <v>50</v>
      </c>
      <c r="C116">
        <v>39790</v>
      </c>
      <c r="D116">
        <v>77.81</v>
      </c>
      <c r="E116" s="12">
        <v>2146000</v>
      </c>
      <c r="F116" s="13">
        <v>251.2</v>
      </c>
      <c r="G116" s="2">
        <f t="shared" si="12"/>
        <v>658887.10970711533</v>
      </c>
      <c r="H116" s="2">
        <f t="shared" si="13"/>
        <v>242.08600003480447</v>
      </c>
      <c r="I116" s="2">
        <f t="shared" si="18"/>
        <v>379392.18996109569</v>
      </c>
      <c r="J116" s="2">
        <f t="shared" si="19"/>
        <v>72.843882649789833</v>
      </c>
      <c r="K116" s="2">
        <f t="shared" si="14"/>
        <v>17631.58654670386</v>
      </c>
      <c r="L116" s="2">
        <f t="shared" si="15"/>
        <v>0.31011976407631353</v>
      </c>
      <c r="P116" s="8">
        <f t="shared" si="17"/>
        <v>2.5</v>
      </c>
    </row>
    <row r="117" spans="1:16" x14ac:dyDescent="0.2">
      <c r="A117">
        <v>60</v>
      </c>
      <c r="B117">
        <v>0.01</v>
      </c>
      <c r="C117">
        <v>3.423</v>
      </c>
      <c r="D117">
        <v>84.17</v>
      </c>
      <c r="E117" s="13">
        <v>314.10000000000002</v>
      </c>
      <c r="F117" s="13">
        <v>0.18140000000000001</v>
      </c>
      <c r="G117" s="2">
        <f t="shared" si="12"/>
        <v>118.7582906913124</v>
      </c>
      <c r="H117" s="2">
        <f t="shared" si="13"/>
        <v>1135.2999816632439</v>
      </c>
      <c r="K117" s="2">
        <f t="shared" si="14"/>
        <v>3.1779299512981201</v>
      </c>
      <c r="L117" s="2">
        <f t="shared" si="15"/>
        <v>5.1258592392888803E-3</v>
      </c>
      <c r="P117" s="8">
        <f>B117*$S$5</f>
        <v>1.4999999999999999E-4</v>
      </c>
    </row>
    <row r="118" spans="1:16" x14ac:dyDescent="0.2">
      <c r="A118">
        <v>60</v>
      </c>
      <c r="B118">
        <v>1.259E-2</v>
      </c>
      <c r="C118">
        <v>4.45</v>
      </c>
      <c r="D118">
        <v>89.21</v>
      </c>
      <c r="E118" s="13">
        <v>394.1</v>
      </c>
      <c r="F118" s="13">
        <v>6.234E-2</v>
      </c>
      <c r="G118" s="2">
        <f t="shared" si="12"/>
        <v>125.84754361647884</v>
      </c>
      <c r="H118" s="2">
        <f t="shared" si="13"/>
        <v>744.21732589899671</v>
      </c>
      <c r="K118" s="2">
        <f t="shared" si="14"/>
        <v>3.3676358579095091</v>
      </c>
      <c r="L118" s="2">
        <f t="shared" si="15"/>
        <v>5.9159809927195287E-2</v>
      </c>
      <c r="P118" s="8">
        <f t="shared" ref="P118:P154" si="20">B118*$S$5</f>
        <v>1.8885000000000001E-4</v>
      </c>
    </row>
    <row r="119" spans="1:16" x14ac:dyDescent="0.2">
      <c r="A119">
        <v>60</v>
      </c>
      <c r="B119">
        <v>1.585E-2</v>
      </c>
      <c r="C119">
        <v>5.3129999999999997</v>
      </c>
      <c r="D119">
        <v>88.38</v>
      </c>
      <c r="E119" s="13">
        <v>494.7</v>
      </c>
      <c r="F119" s="13">
        <v>0.13450000000000001</v>
      </c>
      <c r="G119" s="2">
        <f t="shared" si="12"/>
        <v>169.53567103348769</v>
      </c>
      <c r="H119" s="2">
        <f t="shared" si="13"/>
        <v>955.40297927113068</v>
      </c>
      <c r="K119" s="2">
        <f t="shared" si="14"/>
        <v>4.5367147308575966</v>
      </c>
      <c r="L119" s="2">
        <f t="shared" si="15"/>
        <v>2.1348288255789615E-2</v>
      </c>
      <c r="P119" s="8">
        <f t="shared" si="20"/>
        <v>2.3774999999999998E-4</v>
      </c>
    </row>
    <row r="120" spans="1:16" x14ac:dyDescent="0.2">
      <c r="A120">
        <v>60</v>
      </c>
      <c r="B120">
        <v>1.9949999999999999E-2</v>
      </c>
      <c r="C120">
        <v>6.7839999999999998</v>
      </c>
      <c r="D120">
        <v>87.93</v>
      </c>
      <c r="E120" s="13">
        <v>620.4</v>
      </c>
      <c r="F120" s="13">
        <v>4.3340000000000002E-3</v>
      </c>
      <c r="G120" s="2">
        <f t="shared" si="12"/>
        <v>131.87982729329079</v>
      </c>
      <c r="H120" s="2">
        <f t="shared" si="13"/>
        <v>340.02744227088579</v>
      </c>
      <c r="K120" s="2">
        <f t="shared" si="14"/>
        <v>3.5290576404198033</v>
      </c>
      <c r="L120" s="2">
        <f t="shared" si="15"/>
        <v>0.23020509212222559</v>
      </c>
      <c r="P120" s="8">
        <f t="shared" si="20"/>
        <v>2.9924999999999998E-4</v>
      </c>
    </row>
    <row r="121" spans="1:16" x14ac:dyDescent="0.2">
      <c r="A121">
        <v>60</v>
      </c>
      <c r="B121">
        <v>2.512E-2</v>
      </c>
      <c r="C121">
        <v>8.702</v>
      </c>
      <c r="D121">
        <v>88.2</v>
      </c>
      <c r="E121" s="13">
        <v>776.9</v>
      </c>
      <c r="F121" s="13">
        <v>0.14510000000000001</v>
      </c>
      <c r="G121" s="2">
        <f t="shared" si="12"/>
        <v>253.52059553075557</v>
      </c>
      <c r="H121" s="2">
        <f t="shared" si="13"/>
        <v>791.49950282673149</v>
      </c>
      <c r="K121" s="2">
        <f t="shared" si="14"/>
        <v>6.7841216736800174</v>
      </c>
      <c r="L121" s="2">
        <f t="shared" si="15"/>
        <v>4.8574008518634623E-2</v>
      </c>
      <c r="P121" s="8">
        <f t="shared" si="20"/>
        <v>3.768E-4</v>
      </c>
    </row>
    <row r="122" spans="1:16" x14ac:dyDescent="0.2">
      <c r="A122">
        <v>60</v>
      </c>
      <c r="B122">
        <v>3.1620000000000002E-2</v>
      </c>
      <c r="C122">
        <v>10.85</v>
      </c>
      <c r="D122">
        <v>89.41</v>
      </c>
      <c r="E122" s="13">
        <v>971</v>
      </c>
      <c r="F122" s="13">
        <v>0.28370000000000001</v>
      </c>
      <c r="G122" s="2">
        <f t="shared" si="12"/>
        <v>335.90445628495149</v>
      </c>
      <c r="H122" s="2">
        <f t="shared" si="13"/>
        <v>897.53785003466135</v>
      </c>
      <c r="K122" s="2">
        <f t="shared" si="14"/>
        <v>8.9886847157235774</v>
      </c>
      <c r="L122" s="2">
        <f t="shared" si="15"/>
        <v>2.9429332434165251E-2</v>
      </c>
      <c r="P122" s="8">
        <f t="shared" si="20"/>
        <v>4.7430000000000004E-4</v>
      </c>
    </row>
    <row r="123" spans="1:16" x14ac:dyDescent="0.2">
      <c r="A123">
        <v>60</v>
      </c>
      <c r="B123">
        <v>3.9809999999999998E-2</v>
      </c>
      <c r="C123">
        <v>13.6</v>
      </c>
      <c r="D123">
        <v>89.03</v>
      </c>
      <c r="E123" s="13">
        <v>1206</v>
      </c>
      <c r="F123" s="13">
        <v>0.11020000000000001</v>
      </c>
      <c r="G123" s="2">
        <f t="shared" si="12"/>
        <v>358.50862308924326</v>
      </c>
      <c r="H123" s="2">
        <f t="shared" si="13"/>
        <v>643.17667755902721</v>
      </c>
      <c r="K123" s="2">
        <f t="shared" si="14"/>
        <v>9.5935642428145886</v>
      </c>
      <c r="L123" s="2">
        <f t="shared" si="15"/>
        <v>8.6783777446225341E-2</v>
      </c>
      <c r="P123" s="8">
        <f t="shared" si="20"/>
        <v>5.9714999999999996E-4</v>
      </c>
    </row>
    <row r="124" spans="1:16" x14ac:dyDescent="0.2">
      <c r="A124">
        <v>60</v>
      </c>
      <c r="B124">
        <v>5.0119999999999998E-2</v>
      </c>
      <c r="C124">
        <v>17.190000000000001</v>
      </c>
      <c r="D124">
        <v>89.8</v>
      </c>
      <c r="E124" s="13">
        <v>1495</v>
      </c>
      <c r="F124" s="13">
        <v>0.3488</v>
      </c>
      <c r="G124" s="2">
        <f t="shared" si="12"/>
        <v>502.21955738102514</v>
      </c>
      <c r="H124" s="2">
        <f t="shared" si="13"/>
        <v>796.13122316414024</v>
      </c>
      <c r="K124" s="2">
        <f t="shared" si="14"/>
        <v>13.43921813153546</v>
      </c>
      <c r="L124" s="2">
        <f t="shared" si="15"/>
        <v>4.7609307279528737E-2</v>
      </c>
      <c r="P124" s="8">
        <f t="shared" si="20"/>
        <v>7.5179999999999995E-4</v>
      </c>
    </row>
    <row r="125" spans="1:16" x14ac:dyDescent="0.2">
      <c r="A125">
        <v>60</v>
      </c>
      <c r="B125">
        <v>6.3100000000000003E-2</v>
      </c>
      <c r="C125">
        <v>21.12</v>
      </c>
      <c r="D125">
        <v>90.27</v>
      </c>
      <c r="E125" s="13">
        <v>1861</v>
      </c>
      <c r="F125" s="13">
        <v>4.5949999999999998E-2</v>
      </c>
      <c r="G125" s="2">
        <f t="shared" si="12"/>
        <v>466.41576127018772</v>
      </c>
      <c r="H125" s="2">
        <f t="shared" si="13"/>
        <v>444.5384128151095</v>
      </c>
      <c r="K125" s="2">
        <f t="shared" si="14"/>
        <v>12.481121182106017</v>
      </c>
      <c r="L125" s="2">
        <f t="shared" si="15"/>
        <v>0.16731194049483053</v>
      </c>
      <c r="P125" s="8">
        <f t="shared" si="20"/>
        <v>9.4649999999999997E-4</v>
      </c>
    </row>
    <row r="126" spans="1:16" x14ac:dyDescent="0.2">
      <c r="A126">
        <v>60</v>
      </c>
      <c r="B126">
        <v>7.9430000000000001E-2</v>
      </c>
      <c r="C126">
        <v>26.52</v>
      </c>
      <c r="D126">
        <v>88.9</v>
      </c>
      <c r="E126" s="13">
        <v>2338</v>
      </c>
      <c r="F126" s="13">
        <v>0.2485</v>
      </c>
      <c r="G126" s="2">
        <f t="shared" si="12"/>
        <v>708.85847399305146</v>
      </c>
      <c r="H126" s="2">
        <f t="shared" si="13"/>
        <v>661.99190725910807</v>
      </c>
      <c r="K126" s="2">
        <f t="shared" si="14"/>
        <v>18.968802621026533</v>
      </c>
      <c r="L126" s="2">
        <f t="shared" si="15"/>
        <v>8.1074560899733236E-2</v>
      </c>
      <c r="P126" s="8">
        <f t="shared" si="20"/>
        <v>1.1914499999999999E-3</v>
      </c>
    </row>
    <row r="127" spans="1:16" x14ac:dyDescent="0.2">
      <c r="A127">
        <v>60</v>
      </c>
      <c r="B127">
        <v>0.1</v>
      </c>
      <c r="C127">
        <v>33.25</v>
      </c>
      <c r="D127">
        <v>89.07</v>
      </c>
      <c r="E127" s="13">
        <v>2897</v>
      </c>
      <c r="F127" s="13">
        <v>0.79930000000000001</v>
      </c>
      <c r="G127" s="2">
        <f t="shared" si="12"/>
        <v>994.71798765548886</v>
      </c>
      <c r="H127" s="2">
        <f t="shared" si="13"/>
        <v>836.15416702926814</v>
      </c>
      <c r="K127" s="2">
        <f t="shared" si="14"/>
        <v>26.618302332105056</v>
      </c>
      <c r="L127" s="2">
        <f t="shared" si="15"/>
        <v>3.9780124559546146E-2</v>
      </c>
      <c r="P127" s="8">
        <f t="shared" si="20"/>
        <v>1.5E-3</v>
      </c>
    </row>
    <row r="128" spans="1:16" x14ac:dyDescent="0.2">
      <c r="A128">
        <v>60</v>
      </c>
      <c r="B128">
        <v>0.12590000000000001</v>
      </c>
      <c r="C128">
        <v>41.47</v>
      </c>
      <c r="D128">
        <v>89.74</v>
      </c>
      <c r="E128" s="13">
        <v>3524</v>
      </c>
      <c r="F128" s="13">
        <v>0.18659999999999999</v>
      </c>
      <c r="G128" s="2">
        <f t="shared" si="12"/>
        <v>975.61970068288383</v>
      </c>
      <c r="H128" s="2">
        <f t="shared" si="13"/>
        <v>507.41685270662998</v>
      </c>
      <c r="K128" s="2">
        <f t="shared" si="14"/>
        <v>26.107238912149924</v>
      </c>
      <c r="L128" s="2">
        <f t="shared" si="15"/>
        <v>0.13723676834515797</v>
      </c>
      <c r="P128" s="8">
        <f t="shared" si="20"/>
        <v>1.8885000000000002E-3</v>
      </c>
    </row>
    <row r="129" spans="1:16" x14ac:dyDescent="0.2">
      <c r="A129">
        <v>60</v>
      </c>
      <c r="B129">
        <v>0.1585</v>
      </c>
      <c r="C129">
        <v>52.95</v>
      </c>
      <c r="D129">
        <v>92.29</v>
      </c>
      <c r="E129" s="13">
        <v>4430</v>
      </c>
      <c r="F129" s="13">
        <v>0.252</v>
      </c>
      <c r="G129" s="2">
        <f t="shared" si="12"/>
        <v>1237.9629822944412</v>
      </c>
      <c r="H129" s="2">
        <f t="shared" si="13"/>
        <v>500.8576224497304</v>
      </c>
      <c r="K129" s="2">
        <f t="shared" si="14"/>
        <v>33.127452551989677</v>
      </c>
      <c r="L129" s="2">
        <f t="shared" si="15"/>
        <v>0.14014803187164854</v>
      </c>
      <c r="P129" s="8">
        <f t="shared" si="20"/>
        <v>2.3774999999999998E-3</v>
      </c>
    </row>
    <row r="130" spans="1:16" x14ac:dyDescent="0.2">
      <c r="A130">
        <v>60</v>
      </c>
      <c r="B130">
        <v>0.19950000000000001</v>
      </c>
      <c r="C130">
        <v>65.959999999999994</v>
      </c>
      <c r="D130">
        <v>88.74</v>
      </c>
      <c r="E130" s="13">
        <v>5434</v>
      </c>
      <c r="F130" s="13">
        <v>1.653</v>
      </c>
      <c r="G130" s="2">
        <f t="shared" si="12"/>
        <v>1889.7331813228438</v>
      </c>
      <c r="H130" s="2">
        <f t="shared" si="13"/>
        <v>764.50504599339274</v>
      </c>
      <c r="I130" s="2">
        <f t="shared" ref="I130:I154" si="21">10^(10^(($N$2/($N$2+$O$2))*LOG(LOG(E130))+($O$2/($N$2+$O$2))*LOG(LOG(F130))))</f>
        <v>379.24928907537679</v>
      </c>
      <c r="J130" s="2">
        <f t="shared" ref="J130:J154" si="22">(I130-C130)^2/C130^2</f>
        <v>22.55951717281911</v>
      </c>
      <c r="K130" s="2">
        <f t="shared" si="14"/>
        <v>50.568593080357168</v>
      </c>
      <c r="L130" s="2">
        <f t="shared" si="15"/>
        <v>5.4449681856460118E-2</v>
      </c>
      <c r="P130" s="8">
        <f t="shared" si="20"/>
        <v>2.9924999999999999E-3</v>
      </c>
    </row>
    <row r="131" spans="1:16" x14ac:dyDescent="0.2">
      <c r="A131">
        <v>60</v>
      </c>
      <c r="B131">
        <v>0.25119999999999998</v>
      </c>
      <c r="C131">
        <v>83.5</v>
      </c>
      <c r="D131">
        <v>88.8</v>
      </c>
      <c r="E131" s="13">
        <v>6840</v>
      </c>
      <c r="F131" s="13">
        <v>1.349</v>
      </c>
      <c r="G131" s="2">
        <f t="shared" ref="G131:G154" si="23">10^(($N$2/($N$2+$O$2))*LOG(E131)+($O$2/($N$2+$O$2))*LOG(F131))</f>
        <v>2247.9646275776677</v>
      </c>
      <c r="H131" s="2">
        <f t="shared" si="13"/>
        <v>671.9361933428853</v>
      </c>
      <c r="I131" s="2">
        <f t="shared" si="21"/>
        <v>292.67195209961415</v>
      </c>
      <c r="J131" s="2">
        <f t="shared" si="22"/>
        <v>6.275292128819717</v>
      </c>
      <c r="K131" s="2">
        <f t="shared" si="14"/>
        <v>60.154740168893213</v>
      </c>
      <c r="L131" s="2">
        <f t="shared" si="15"/>
        <v>7.8167185138497353E-2</v>
      </c>
      <c r="P131" s="8">
        <f t="shared" si="20"/>
        <v>3.7679999999999996E-3</v>
      </c>
    </row>
    <row r="132" spans="1:16" x14ac:dyDescent="0.2">
      <c r="A132">
        <v>60</v>
      </c>
      <c r="B132">
        <v>0.31619999999999998</v>
      </c>
      <c r="C132">
        <v>104.6</v>
      </c>
      <c r="D132">
        <v>88.87</v>
      </c>
      <c r="E132" s="13">
        <v>8371</v>
      </c>
      <c r="F132" s="13">
        <v>2.0310000000000001</v>
      </c>
      <c r="G132" s="2">
        <f t="shared" si="23"/>
        <v>2826.4858073610362</v>
      </c>
      <c r="H132" s="2">
        <f t="shared" ref="H132:H154" si="24">(G132-C132)^2/C132^2</f>
        <v>677.1368253744065</v>
      </c>
      <c r="I132" s="2">
        <f t="shared" si="21"/>
        <v>652.40818314097498</v>
      </c>
      <c r="J132" s="2">
        <f t="shared" si="22"/>
        <v>27.427969750576359</v>
      </c>
      <c r="K132" s="2">
        <f t="shared" ref="K132:K154" si="25">10^(($N$2/($N$2+$O$2))*LOG(E132)+($O$2/($N$2+$O$2))*LOG(F132)+($N$2/(($N$2+$O$2)^2)*$O$2*(-$M$2)))</f>
        <v>75.635762790485984</v>
      </c>
      <c r="L132" s="2">
        <f t="shared" ref="L132:L154" si="26">(K132-C132)^2/C132^2</f>
        <v>7.6676242476025946E-2</v>
      </c>
      <c r="P132" s="8">
        <f t="shared" si="20"/>
        <v>4.7429999999999998E-3</v>
      </c>
    </row>
    <row r="133" spans="1:16" x14ac:dyDescent="0.2">
      <c r="A133">
        <v>60</v>
      </c>
      <c r="B133">
        <v>0.39810000000000001</v>
      </c>
      <c r="C133">
        <v>132.69999999999999</v>
      </c>
      <c r="D133">
        <v>88.57</v>
      </c>
      <c r="E133" s="13">
        <v>10480</v>
      </c>
      <c r="F133" s="13">
        <v>2.4260000000000002</v>
      </c>
      <c r="G133" s="2">
        <f t="shared" si="23"/>
        <v>3516.9766108296494</v>
      </c>
      <c r="H133" s="2">
        <f t="shared" si="24"/>
        <v>650.41396777545378</v>
      </c>
      <c r="I133" s="2">
        <f t="shared" si="21"/>
        <v>913.01016293198859</v>
      </c>
      <c r="J133" s="2">
        <f t="shared" si="22"/>
        <v>34.577427617748732</v>
      </c>
      <c r="K133" s="2">
        <f t="shared" si="25"/>
        <v>94.113053029889301</v>
      </c>
      <c r="L133" s="2">
        <f t="shared" si="26"/>
        <v>8.4554940970029718E-2</v>
      </c>
      <c r="P133" s="8">
        <f t="shared" si="20"/>
        <v>5.9715000000000002E-3</v>
      </c>
    </row>
    <row r="134" spans="1:16" x14ac:dyDescent="0.2">
      <c r="A134">
        <v>60</v>
      </c>
      <c r="B134">
        <v>0.50119999999999998</v>
      </c>
      <c r="C134">
        <v>166</v>
      </c>
      <c r="D134">
        <v>88.77</v>
      </c>
      <c r="E134" s="13">
        <v>12900</v>
      </c>
      <c r="F134" s="13">
        <v>1.823</v>
      </c>
      <c r="G134" s="2">
        <f t="shared" si="23"/>
        <v>4059.2096980844653</v>
      </c>
      <c r="H134" s="2">
        <f t="shared" si="24"/>
        <v>550.04651448900188</v>
      </c>
      <c r="I134" s="2">
        <f t="shared" si="21"/>
        <v>739.18287714103542</v>
      </c>
      <c r="J134" s="2">
        <f t="shared" si="22"/>
        <v>11.922579860925943</v>
      </c>
      <c r="K134" s="2">
        <f t="shared" si="25"/>
        <v>108.62301910081375</v>
      </c>
      <c r="L134" s="2">
        <f t="shared" si="26"/>
        <v>0.11947009497407401</v>
      </c>
      <c r="P134" s="8">
        <f t="shared" si="20"/>
        <v>7.5179999999999995E-3</v>
      </c>
    </row>
    <row r="135" spans="1:16" x14ac:dyDescent="0.2">
      <c r="A135">
        <v>60</v>
      </c>
      <c r="B135">
        <v>0.63100000000000001</v>
      </c>
      <c r="C135">
        <v>205.7</v>
      </c>
      <c r="D135">
        <v>89.23</v>
      </c>
      <c r="E135" s="13">
        <v>15430</v>
      </c>
      <c r="F135" s="13">
        <v>1.357</v>
      </c>
      <c r="G135" s="2">
        <f t="shared" si="23"/>
        <v>4564.0495488621136</v>
      </c>
      <c r="H135" s="2">
        <f t="shared" si="24"/>
        <v>448.92680128412661</v>
      </c>
      <c r="I135" s="2">
        <f t="shared" si="21"/>
        <v>467.32249868351158</v>
      </c>
      <c r="J135" s="2">
        <f t="shared" si="22"/>
        <v>1.6176389481546474</v>
      </c>
      <c r="K135" s="2">
        <f t="shared" si="25"/>
        <v>122.13235535898974</v>
      </c>
      <c r="L135" s="2">
        <f t="shared" si="26"/>
        <v>0.16504704003111537</v>
      </c>
      <c r="P135" s="8">
        <f t="shared" si="20"/>
        <v>9.4649999999999995E-3</v>
      </c>
    </row>
    <row r="136" spans="1:16" x14ac:dyDescent="0.2">
      <c r="A136">
        <v>60</v>
      </c>
      <c r="B136">
        <v>0.79430000000000001</v>
      </c>
      <c r="C136">
        <v>260.3</v>
      </c>
      <c r="D136">
        <v>87.93</v>
      </c>
      <c r="E136" s="13">
        <v>19200</v>
      </c>
      <c r="F136" s="13">
        <v>1.55</v>
      </c>
      <c r="G136" s="2">
        <f t="shared" si="23"/>
        <v>5616.1104169882319</v>
      </c>
      <c r="H136" s="2">
        <f t="shared" si="24"/>
        <v>423.35242813922196</v>
      </c>
      <c r="I136" s="2">
        <f t="shared" si="21"/>
        <v>713.86884493715866</v>
      </c>
      <c r="J136" s="2">
        <f t="shared" si="22"/>
        <v>3.0362539676895204</v>
      </c>
      <c r="K136" s="2">
        <f t="shared" si="25"/>
        <v>150.28513293724842</v>
      </c>
      <c r="L136" s="2">
        <f t="shared" si="26"/>
        <v>0.17863000912294233</v>
      </c>
      <c r="P136" s="8">
        <f t="shared" si="20"/>
        <v>1.19145E-2</v>
      </c>
    </row>
    <row r="137" spans="1:16" x14ac:dyDescent="0.2">
      <c r="A137">
        <v>60</v>
      </c>
      <c r="B137">
        <v>1</v>
      </c>
      <c r="C137">
        <v>327.5</v>
      </c>
      <c r="D137">
        <v>88.05</v>
      </c>
      <c r="E137" s="13">
        <v>23380</v>
      </c>
      <c r="F137" s="13">
        <v>1.5760000000000001</v>
      </c>
      <c r="G137" s="2">
        <f t="shared" si="23"/>
        <v>6679.7994707524313</v>
      </c>
      <c r="H137" s="2">
        <f t="shared" si="24"/>
        <v>376.21778279700823</v>
      </c>
      <c r="I137" s="2">
        <f t="shared" si="21"/>
        <v>826.51910556431335</v>
      </c>
      <c r="J137" s="2">
        <f t="shared" si="22"/>
        <v>2.3217301343111223</v>
      </c>
      <c r="K137" s="2">
        <f t="shared" si="25"/>
        <v>178.74907665981064</v>
      </c>
      <c r="L137" s="2">
        <f t="shared" si="26"/>
        <v>0.20629881423748164</v>
      </c>
      <c r="P137" s="8">
        <f t="shared" si="20"/>
        <v>1.4999999999999999E-2</v>
      </c>
    </row>
    <row r="138" spans="1:16" x14ac:dyDescent="0.2">
      <c r="A138">
        <v>60</v>
      </c>
      <c r="B138">
        <v>1.2589999999999999</v>
      </c>
      <c r="C138">
        <v>409.2</v>
      </c>
      <c r="D138">
        <v>88.44</v>
      </c>
      <c r="E138" s="13">
        <v>28760</v>
      </c>
      <c r="F138" s="13">
        <v>1.476</v>
      </c>
      <c r="G138" s="2">
        <f t="shared" si="23"/>
        <v>7929.8042275316511</v>
      </c>
      <c r="H138" s="2">
        <f t="shared" si="24"/>
        <v>337.78022364386788</v>
      </c>
      <c r="I138" s="2">
        <f t="shared" si="21"/>
        <v>812.35366364529739</v>
      </c>
      <c r="J138" s="2">
        <f t="shared" si="22"/>
        <v>0.97066634387715012</v>
      </c>
      <c r="K138" s="2">
        <f t="shared" si="25"/>
        <v>212.19876284769362</v>
      </c>
      <c r="L138" s="2">
        <f t="shared" si="26"/>
        <v>0.23177503585387541</v>
      </c>
      <c r="P138" s="8">
        <f t="shared" si="20"/>
        <v>1.8884999999999999E-2</v>
      </c>
    </row>
    <row r="139" spans="1:16" x14ac:dyDescent="0.2">
      <c r="A139">
        <v>60</v>
      </c>
      <c r="B139">
        <v>1.585</v>
      </c>
      <c r="C139">
        <v>519</v>
      </c>
      <c r="D139">
        <v>87.99</v>
      </c>
      <c r="E139" s="13">
        <v>35480</v>
      </c>
      <c r="F139" s="13">
        <v>2.1779999999999999</v>
      </c>
      <c r="G139" s="2">
        <f t="shared" si="23"/>
        <v>10013.871022920568</v>
      </c>
      <c r="H139" s="2">
        <f t="shared" si="24"/>
        <v>334.69052959372988</v>
      </c>
      <c r="I139" s="2">
        <f t="shared" si="21"/>
        <v>1743.8279821185413</v>
      </c>
      <c r="J139" s="2">
        <f t="shared" si="22"/>
        <v>5.5694907049668574</v>
      </c>
      <c r="K139" s="2">
        <f t="shared" si="25"/>
        <v>267.9676548637255</v>
      </c>
      <c r="L139" s="2">
        <f t="shared" si="26"/>
        <v>0.23395086261417813</v>
      </c>
      <c r="P139" s="8">
        <f t="shared" si="20"/>
        <v>2.3774999999999998E-2</v>
      </c>
    </row>
    <row r="140" spans="1:16" x14ac:dyDescent="0.2">
      <c r="A140">
        <v>60</v>
      </c>
      <c r="B140">
        <v>1.9950000000000001</v>
      </c>
      <c r="C140">
        <v>645.6</v>
      </c>
      <c r="D140">
        <v>87.71</v>
      </c>
      <c r="E140" s="13">
        <v>42340</v>
      </c>
      <c r="F140" s="13">
        <v>4.2270000000000003</v>
      </c>
      <c r="G140" s="2">
        <f t="shared" si="23"/>
        <v>12732.626277730167</v>
      </c>
      <c r="H140" s="2">
        <f t="shared" si="24"/>
        <v>350.51926240611203</v>
      </c>
      <c r="I140" s="2">
        <f t="shared" si="21"/>
        <v>3666.6205478436436</v>
      </c>
      <c r="J140" s="2">
        <f t="shared" si="22"/>
        <v>21.896783024075443</v>
      </c>
      <c r="K140" s="2">
        <f t="shared" si="25"/>
        <v>340.72058608405177</v>
      </c>
      <c r="L140" s="2">
        <f t="shared" si="26"/>
        <v>0.22301247542638283</v>
      </c>
      <c r="P140" s="8">
        <f t="shared" si="20"/>
        <v>2.9925E-2</v>
      </c>
    </row>
    <row r="141" spans="1:16" x14ac:dyDescent="0.2">
      <c r="A141">
        <v>60</v>
      </c>
      <c r="B141">
        <v>2.512</v>
      </c>
      <c r="C141">
        <v>802.8</v>
      </c>
      <c r="D141">
        <v>86.88</v>
      </c>
      <c r="E141" s="13">
        <v>51660</v>
      </c>
      <c r="F141" s="13">
        <v>6.7910000000000004</v>
      </c>
      <c r="G141" s="2">
        <f t="shared" si="23"/>
        <v>16103.053184780578</v>
      </c>
      <c r="H141" s="2">
        <f t="shared" si="24"/>
        <v>363.23066625801391</v>
      </c>
      <c r="I141" s="2">
        <f t="shared" si="21"/>
        <v>5740.34909303326</v>
      </c>
      <c r="J141" s="2">
        <f t="shared" si="22"/>
        <v>37.827542325877815</v>
      </c>
      <c r="K141" s="2">
        <f t="shared" si="25"/>
        <v>430.91202075548534</v>
      </c>
      <c r="L141" s="2">
        <f t="shared" si="26"/>
        <v>0.21459003649559708</v>
      </c>
      <c r="P141" s="8">
        <f t="shared" si="20"/>
        <v>3.7679999999999998E-2</v>
      </c>
    </row>
    <row r="142" spans="1:16" x14ac:dyDescent="0.2">
      <c r="A142">
        <v>60</v>
      </c>
      <c r="B142">
        <v>3.1619999999999999</v>
      </c>
      <c r="C142">
        <v>1015</v>
      </c>
      <c r="D142">
        <v>87.34</v>
      </c>
      <c r="E142" s="13">
        <v>62510</v>
      </c>
      <c r="F142" s="13">
        <v>8.1280000000000001</v>
      </c>
      <c r="G142" s="2">
        <f t="shared" si="23"/>
        <v>19457.38149391066</v>
      </c>
      <c r="H142" s="2">
        <f t="shared" si="24"/>
        <v>330.14286701151531</v>
      </c>
      <c r="I142" s="2">
        <f t="shared" si="21"/>
        <v>7264.2749754386159</v>
      </c>
      <c r="J142" s="2">
        <f t="shared" si="22"/>
        <v>37.907678146660501</v>
      </c>
      <c r="K142" s="2">
        <f t="shared" si="25"/>
        <v>520.67266262746762</v>
      </c>
      <c r="L142" s="2">
        <f t="shared" si="26"/>
        <v>0.23719043555904532</v>
      </c>
      <c r="M142" s="9"/>
      <c r="P142" s="8">
        <f t="shared" si="20"/>
        <v>4.743E-2</v>
      </c>
    </row>
    <row r="143" spans="1:16" x14ac:dyDescent="0.2">
      <c r="A143">
        <v>60</v>
      </c>
      <c r="B143">
        <v>3.9809999999999999</v>
      </c>
      <c r="C143">
        <v>1269</v>
      </c>
      <c r="D143">
        <v>87.23</v>
      </c>
      <c r="E143" s="13">
        <v>75880</v>
      </c>
      <c r="F143" s="13">
        <v>11.18</v>
      </c>
      <c r="G143" s="2">
        <f t="shared" si="23"/>
        <v>24007.241129964612</v>
      </c>
      <c r="H143" s="2">
        <f t="shared" si="24"/>
        <v>321.06317135376128</v>
      </c>
      <c r="I143" s="2">
        <f t="shared" si="21"/>
        <v>9843.4802236321848</v>
      </c>
      <c r="J143" s="2">
        <f t="shared" si="22"/>
        <v>45.655422048509273</v>
      </c>
      <c r="K143" s="2">
        <f t="shared" si="25"/>
        <v>642.42530092706852</v>
      </c>
      <c r="L143" s="2">
        <f t="shared" si="26"/>
        <v>0.2437936919227022</v>
      </c>
      <c r="M143" s="9"/>
      <c r="P143" s="8">
        <f t="shared" si="20"/>
        <v>5.9714999999999997E-2</v>
      </c>
    </row>
    <row r="144" spans="1:16" x14ac:dyDescent="0.2">
      <c r="A144">
        <v>60</v>
      </c>
      <c r="B144">
        <v>5.0119999999999996</v>
      </c>
      <c r="C144">
        <v>1562</v>
      </c>
      <c r="D144">
        <v>86.62</v>
      </c>
      <c r="E144" s="13">
        <v>93820</v>
      </c>
      <c r="F144" s="13">
        <v>17.72</v>
      </c>
      <c r="G144" s="2">
        <f t="shared" si="23"/>
        <v>30660.430532590675</v>
      </c>
      <c r="H144" s="2">
        <f t="shared" si="24"/>
        <v>347.0380317184235</v>
      </c>
      <c r="I144" s="2">
        <f t="shared" si="21"/>
        <v>14195.293510086527</v>
      </c>
      <c r="J144" s="2">
        <f t="shared" si="22"/>
        <v>65.414061272767583</v>
      </c>
      <c r="K144" s="2">
        <f t="shared" si="25"/>
        <v>820.46230155401781</v>
      </c>
      <c r="L144" s="2">
        <f t="shared" si="26"/>
        <v>0.22537431008563025</v>
      </c>
      <c r="M144" s="9"/>
      <c r="P144" s="8">
        <f t="shared" si="20"/>
        <v>7.5179999999999997E-2</v>
      </c>
    </row>
    <row r="145" spans="1:16" x14ac:dyDescent="0.2">
      <c r="A145">
        <v>60</v>
      </c>
      <c r="B145">
        <v>6.31</v>
      </c>
      <c r="C145">
        <v>1960</v>
      </c>
      <c r="D145">
        <v>85.33</v>
      </c>
      <c r="E145" s="12">
        <v>112900</v>
      </c>
      <c r="F145" s="13">
        <v>25.55</v>
      </c>
      <c r="G145" s="2">
        <f t="shared" si="23"/>
        <v>37776.318614347634</v>
      </c>
      <c r="H145" s="2">
        <f t="shared" si="24"/>
        <v>333.92562450137046</v>
      </c>
      <c r="I145" s="2">
        <f t="shared" si="21"/>
        <v>18914.134666737569</v>
      </c>
      <c r="J145" s="2">
        <f t="shared" si="22"/>
        <v>74.823688644802317</v>
      </c>
      <c r="K145" s="2">
        <f t="shared" si="25"/>
        <v>1010.8809555567152</v>
      </c>
      <c r="L145" s="2">
        <f t="shared" si="26"/>
        <v>0.23449264903293784</v>
      </c>
      <c r="P145" s="8">
        <f t="shared" si="20"/>
        <v>9.4649999999999984E-2</v>
      </c>
    </row>
    <row r="146" spans="1:16" x14ac:dyDescent="0.2">
      <c r="A146">
        <v>60</v>
      </c>
      <c r="B146">
        <v>7.9429999999999996</v>
      </c>
      <c r="C146">
        <v>2458</v>
      </c>
      <c r="D146">
        <v>86.09</v>
      </c>
      <c r="E146" s="12">
        <v>136400</v>
      </c>
      <c r="F146" s="13">
        <v>42.29</v>
      </c>
      <c r="G146" s="2">
        <f t="shared" si="23"/>
        <v>47552.563383932014</v>
      </c>
      <c r="H146" s="2">
        <f t="shared" si="24"/>
        <v>336.57713985310613</v>
      </c>
      <c r="I146" s="2">
        <f t="shared" si="21"/>
        <v>26284.860271550409</v>
      </c>
      <c r="J146" s="2">
        <f t="shared" si="22"/>
        <v>93.965813692820049</v>
      </c>
      <c r="K146" s="2">
        <f t="shared" si="25"/>
        <v>1272.4898157350674</v>
      </c>
      <c r="L146" s="2">
        <f t="shared" si="26"/>
        <v>0.23261987674392351</v>
      </c>
      <c r="P146" s="8">
        <f t="shared" si="20"/>
        <v>0.11914499999999999</v>
      </c>
    </row>
    <row r="147" spans="1:16" x14ac:dyDescent="0.2">
      <c r="A147">
        <v>60</v>
      </c>
      <c r="B147">
        <v>10</v>
      </c>
      <c r="C147">
        <v>3047</v>
      </c>
      <c r="D147">
        <v>85.25</v>
      </c>
      <c r="E147" s="12">
        <v>164600</v>
      </c>
      <c r="F147" s="13">
        <v>65.66</v>
      </c>
      <c r="G147" s="2">
        <f t="shared" si="23"/>
        <v>59301.432566203162</v>
      </c>
      <c r="H147" s="2">
        <f t="shared" si="24"/>
        <v>340.85415174793019</v>
      </c>
      <c r="I147" s="2">
        <f t="shared" si="21"/>
        <v>35166.028961127537</v>
      </c>
      <c r="J147" s="2">
        <f t="shared" si="22"/>
        <v>111.11684596994202</v>
      </c>
      <c r="K147" s="2">
        <f t="shared" si="25"/>
        <v>1586.8854090942971</v>
      </c>
      <c r="L147" s="2">
        <f t="shared" si="26"/>
        <v>0.22963018374271066</v>
      </c>
      <c r="P147" s="8">
        <f t="shared" si="20"/>
        <v>0.15</v>
      </c>
    </row>
    <row r="148" spans="1:16" x14ac:dyDescent="0.2">
      <c r="A148">
        <v>60</v>
      </c>
      <c r="B148">
        <v>12.59</v>
      </c>
      <c r="C148">
        <v>3790</v>
      </c>
      <c r="D148">
        <v>84.9</v>
      </c>
      <c r="E148" s="12">
        <v>198400</v>
      </c>
      <c r="F148" s="13">
        <v>102.9</v>
      </c>
      <c r="G148" s="2">
        <f t="shared" si="23"/>
        <v>73968.520807093446</v>
      </c>
      <c r="H148" s="2">
        <f t="shared" si="24"/>
        <v>342.87040487546369</v>
      </c>
      <c r="I148" s="2">
        <f t="shared" si="21"/>
        <v>46690.626475774676</v>
      </c>
      <c r="J148" s="2">
        <f t="shared" si="22"/>
        <v>128.12941653246213</v>
      </c>
      <c r="K148" s="2">
        <f t="shared" si="25"/>
        <v>1979.3715146767131</v>
      </c>
      <c r="L148" s="2">
        <f t="shared" si="26"/>
        <v>0.22823396605872279</v>
      </c>
      <c r="P148" s="8">
        <f t="shared" si="20"/>
        <v>0.18884999999999999</v>
      </c>
    </row>
    <row r="149" spans="1:16" x14ac:dyDescent="0.2">
      <c r="A149">
        <v>60</v>
      </c>
      <c r="B149">
        <v>15.85</v>
      </c>
      <c r="C149">
        <v>4708</v>
      </c>
      <c r="D149">
        <v>84.61</v>
      </c>
      <c r="E149" s="12">
        <v>238700</v>
      </c>
      <c r="F149" s="13">
        <v>163.6</v>
      </c>
      <c r="G149" s="2">
        <f t="shared" si="23"/>
        <v>92288.534835946528</v>
      </c>
      <c r="H149" s="2">
        <f t="shared" si="24"/>
        <v>346.05272836589916</v>
      </c>
      <c r="I149" s="2">
        <f t="shared" si="21"/>
        <v>61650.385389546325</v>
      </c>
      <c r="J149" s="2">
        <f t="shared" si="22"/>
        <v>146.28453123101167</v>
      </c>
      <c r="K149" s="2">
        <f t="shared" si="25"/>
        <v>2469.6086252951545</v>
      </c>
      <c r="L149" s="2">
        <f t="shared" si="26"/>
        <v>0.22604720369462092</v>
      </c>
      <c r="P149" s="8">
        <f t="shared" si="20"/>
        <v>0.23774999999999999</v>
      </c>
    </row>
    <row r="150" spans="1:16" x14ac:dyDescent="0.2">
      <c r="A150">
        <v>60</v>
      </c>
      <c r="B150">
        <v>19.95</v>
      </c>
      <c r="C150">
        <v>5842</v>
      </c>
      <c r="D150">
        <v>84.29</v>
      </c>
      <c r="E150" s="12">
        <v>287000</v>
      </c>
      <c r="F150" s="13">
        <v>258.2</v>
      </c>
      <c r="G150" s="2">
        <f t="shared" si="23"/>
        <v>114970.7185341219</v>
      </c>
      <c r="H150" s="2">
        <f t="shared" si="24"/>
        <v>348.94341383757211</v>
      </c>
      <c r="I150" s="2">
        <f t="shared" si="21"/>
        <v>80615.982148279509</v>
      </c>
      <c r="J150" s="2">
        <f t="shared" si="22"/>
        <v>163.82414673680756</v>
      </c>
      <c r="K150" s="2">
        <f t="shared" si="25"/>
        <v>3076.5758569357681</v>
      </c>
      <c r="L150" s="2">
        <f t="shared" si="26"/>
        <v>0.22407860640137045</v>
      </c>
      <c r="P150" s="8">
        <f t="shared" si="20"/>
        <v>0.29924999999999996</v>
      </c>
    </row>
    <row r="151" spans="1:16" x14ac:dyDescent="0.2">
      <c r="A151">
        <v>60</v>
      </c>
      <c r="B151">
        <v>25.12</v>
      </c>
      <c r="C151">
        <v>7242</v>
      </c>
      <c r="D151">
        <v>83.99</v>
      </c>
      <c r="E151" s="12">
        <v>344500</v>
      </c>
      <c r="F151" s="13">
        <v>398.8</v>
      </c>
      <c r="G151" s="2">
        <f t="shared" si="23"/>
        <v>142618.57270702923</v>
      </c>
      <c r="H151" s="2">
        <f t="shared" si="24"/>
        <v>349.43788572882625</v>
      </c>
      <c r="I151" s="2">
        <f t="shared" si="21"/>
        <v>104096.87275316218</v>
      </c>
      <c r="J151" s="2">
        <f t="shared" si="22"/>
        <v>178.86522320187149</v>
      </c>
      <c r="K151" s="2">
        <f t="shared" si="25"/>
        <v>3816.4226781870639</v>
      </c>
      <c r="L151" s="2">
        <f t="shared" si="26"/>
        <v>0.2237435418594646</v>
      </c>
      <c r="P151" s="8">
        <f t="shared" si="20"/>
        <v>0.37680000000000002</v>
      </c>
    </row>
    <row r="152" spans="1:16" x14ac:dyDescent="0.2">
      <c r="A152">
        <v>60</v>
      </c>
      <c r="B152">
        <v>31.62</v>
      </c>
      <c r="C152">
        <v>8979</v>
      </c>
      <c r="D152">
        <v>83.88</v>
      </c>
      <c r="E152" s="12">
        <v>413100</v>
      </c>
      <c r="F152" s="13">
        <v>638.79999999999995</v>
      </c>
      <c r="G152" s="2">
        <f t="shared" si="23"/>
        <v>177600.18684529772</v>
      </c>
      <c r="H152" s="2">
        <f t="shared" si="24"/>
        <v>352.66985594143455</v>
      </c>
      <c r="I152" s="2">
        <f t="shared" si="21"/>
        <v>134879.7040088849</v>
      </c>
      <c r="J152" s="2">
        <f t="shared" si="22"/>
        <v>196.60763273010855</v>
      </c>
      <c r="K152" s="2">
        <f t="shared" si="25"/>
        <v>4752.5183281633517</v>
      </c>
      <c r="L152" s="2">
        <f t="shared" si="26"/>
        <v>0.2215654487857929</v>
      </c>
      <c r="P152" s="8">
        <f t="shared" si="20"/>
        <v>0.4743</v>
      </c>
    </row>
    <row r="153" spans="1:16" x14ac:dyDescent="0.2">
      <c r="A153">
        <v>60</v>
      </c>
      <c r="B153">
        <v>39.81</v>
      </c>
      <c r="C153">
        <v>11110</v>
      </c>
      <c r="D153">
        <v>83.61</v>
      </c>
      <c r="E153" s="12">
        <v>494700</v>
      </c>
      <c r="F153" s="13">
        <v>1007</v>
      </c>
      <c r="G153" s="2">
        <f t="shared" si="23"/>
        <v>220445.45910640547</v>
      </c>
      <c r="H153" s="2">
        <f t="shared" si="24"/>
        <v>355.02381017004132</v>
      </c>
      <c r="I153" s="2">
        <f t="shared" si="21"/>
        <v>173136.9462612498</v>
      </c>
      <c r="J153" s="2">
        <f t="shared" si="22"/>
        <v>212.68965945443631</v>
      </c>
      <c r="K153" s="2">
        <f t="shared" si="25"/>
        <v>5899.0426945675117</v>
      </c>
      <c r="L153" s="2">
        <f t="shared" si="26"/>
        <v>0.2199920121187294</v>
      </c>
      <c r="P153" s="8">
        <f t="shared" si="20"/>
        <v>0.59714999999999996</v>
      </c>
    </row>
    <row r="154" spans="1:16" x14ac:dyDescent="0.2">
      <c r="A154">
        <v>60</v>
      </c>
      <c r="B154">
        <v>50</v>
      </c>
      <c r="C154">
        <v>13730</v>
      </c>
      <c r="D154">
        <v>83.6</v>
      </c>
      <c r="E154" s="12">
        <v>587100</v>
      </c>
      <c r="F154" s="13">
        <v>1622</v>
      </c>
      <c r="G154" s="2">
        <f t="shared" si="23"/>
        <v>272253.61747822317</v>
      </c>
      <c r="H154" s="2">
        <f t="shared" si="24"/>
        <v>354.53521108649147</v>
      </c>
      <c r="I154" s="2">
        <f t="shared" si="21"/>
        <v>220850.71006104365</v>
      </c>
      <c r="J154" s="2">
        <f t="shared" si="22"/>
        <v>227.56526760869369</v>
      </c>
      <c r="K154" s="2">
        <f t="shared" si="25"/>
        <v>7285.410730457731</v>
      </c>
      <c r="L154" s="2">
        <f t="shared" si="26"/>
        <v>0.22031771222605642</v>
      </c>
      <c r="P154" s="8">
        <f t="shared" si="20"/>
        <v>0.75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topLeftCell="E1" workbookViewId="0">
      <selection activeCell="T50" sqref="T50"/>
    </sheetView>
  </sheetViews>
  <sheetFormatPr defaultRowHeight="15" x14ac:dyDescent="0.25"/>
  <cols>
    <col min="1" max="4" width="9.140625" style="14"/>
    <col min="5" max="10" width="9.140625" style="2"/>
    <col min="11" max="11" width="10" style="2" bestFit="1" customWidth="1"/>
    <col min="12" max="12" width="9.140625" style="2"/>
    <col min="13" max="14" width="12.42578125" style="2" bestFit="1" customWidth="1"/>
    <col min="15" max="15" width="9.140625" style="2"/>
    <col min="16" max="16" width="9.140625" style="8"/>
    <col min="17" max="20" width="9.140625" style="7"/>
    <col min="21" max="21" width="9.140625" style="8"/>
    <col min="22" max="16384" width="9.140625" style="14"/>
  </cols>
  <sheetData>
    <row r="1" spans="1:21" x14ac:dyDescent="0.25">
      <c r="A1" s="14" t="s">
        <v>3</v>
      </c>
      <c r="B1" s="14" t="s">
        <v>1</v>
      </c>
      <c r="C1" s="14" t="s">
        <v>2</v>
      </c>
      <c r="D1" s="14" t="s">
        <v>0</v>
      </c>
      <c r="E1" s="2" t="s">
        <v>23</v>
      </c>
      <c r="F1" s="3" t="s">
        <v>26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4" t="s">
        <v>13</v>
      </c>
      <c r="N1" s="3" t="s">
        <v>15</v>
      </c>
      <c r="O1" s="3" t="s">
        <v>8</v>
      </c>
      <c r="P1" s="5" t="s">
        <v>16</v>
      </c>
      <c r="Q1" s="6" t="s">
        <v>17</v>
      </c>
    </row>
    <row r="2" spans="1:21" x14ac:dyDescent="0.25">
      <c r="A2" s="14" t="s">
        <v>7</v>
      </c>
      <c r="B2" s="14" t="s">
        <v>5</v>
      </c>
      <c r="C2" s="14" t="s">
        <v>6</v>
      </c>
      <c r="D2" s="14" t="s">
        <v>4</v>
      </c>
      <c r="F2" s="2" t="s">
        <v>6</v>
      </c>
      <c r="M2" s="4">
        <v>13.177017790272428</v>
      </c>
      <c r="N2" s="2">
        <v>100</v>
      </c>
      <c r="O2" s="2">
        <v>8</v>
      </c>
      <c r="Q2" s="7">
        <v>30</v>
      </c>
      <c r="R2" s="7">
        <f>Q2+273</f>
        <v>303</v>
      </c>
      <c r="S2" s="7">
        <v>1</v>
      </c>
      <c r="T2" s="7">
        <f>EXP($R$6/2.303/8.314*(1/R2-1/$R$2))</f>
        <v>1</v>
      </c>
      <c r="U2" s="8">
        <f t="shared" ref="U2:U4" si="0">(S2-T2)^2</f>
        <v>0</v>
      </c>
    </row>
    <row r="3" spans="1:21" x14ac:dyDescent="0.25">
      <c r="A3" s="14">
        <v>30</v>
      </c>
      <c r="B3" s="14">
        <v>0.01</v>
      </c>
      <c r="C3" s="14">
        <v>3467</v>
      </c>
      <c r="D3" s="14">
        <v>82.82</v>
      </c>
      <c r="E3" s="12">
        <v>132500</v>
      </c>
      <c r="F3" s="13">
        <v>8.8150000000000006E-2</v>
      </c>
      <c r="G3" s="2">
        <f t="shared" ref="G3:G66" si="1">10^(($N$2/($N$2+$O$2))*LOG(E3)+($O$2/($N$2+$O$2))*LOG(F3))</f>
        <v>46202.002537992732</v>
      </c>
      <c r="H3" s="2">
        <f>(G3-C3)^2/C3^2</f>
        <v>151.93568383081401</v>
      </c>
      <c r="K3" s="2">
        <f>10^(($N$2/($N$2+$O$2))*LOG(E3)+($O$2/($N$2+$O$2))*LOG(F3)+($N$2/(($N$2+$O$2)^2)*$O$2*(-$M$2)))</f>
        <v>5766.1679605820582</v>
      </c>
      <c r="L3" s="2">
        <f>(K3-C3)^2/C3^2</f>
        <v>0.43977821719681615</v>
      </c>
      <c r="M3" s="2" t="s">
        <v>18</v>
      </c>
      <c r="P3" s="8">
        <f>B3*$S$2</f>
        <v>0.01</v>
      </c>
      <c r="Q3" s="7">
        <v>40</v>
      </c>
      <c r="R3" s="7">
        <f t="shared" ref="R3:R5" si="2">Q3+273</f>
        <v>313</v>
      </c>
      <c r="S3" s="7">
        <v>0.15</v>
      </c>
      <c r="T3" s="7">
        <f t="shared" ref="T3:T5" si="3">EXP($R$6/2.303/8.314*(1/R3-1/$R$2))</f>
        <v>0.14992270116424253</v>
      </c>
      <c r="U3" s="8">
        <f t="shared" si="0"/>
        <v>5.9751100094598055E-9</v>
      </c>
    </row>
    <row r="4" spans="1:21" x14ac:dyDescent="0.25">
      <c r="A4" s="14">
        <v>30</v>
      </c>
      <c r="B4" s="14">
        <v>1.259E-2</v>
      </c>
      <c r="C4" s="14">
        <v>4339</v>
      </c>
      <c r="D4" s="14">
        <v>82.22</v>
      </c>
      <c r="E4" s="12">
        <v>157800</v>
      </c>
      <c r="F4" s="13">
        <v>0.11799999999999999</v>
      </c>
      <c r="G4" s="2">
        <f t="shared" si="1"/>
        <v>55502.501221379636</v>
      </c>
      <c r="H4" s="2">
        <f t="shared" ref="H4:H67" si="4">(G4-C4)^2/C4^2</f>
        <v>139.0404653650013</v>
      </c>
      <c r="K4" s="2">
        <f t="shared" ref="K4:K67" si="5">10^(($N$2/($N$2+$O$2))*LOG(E4)+($O$2/($N$2+$O$2))*LOG(F4)+($N$2/(($N$2+$O$2)^2)*$O$2*(-$M$2)))</f>
        <v>6926.902010615534</v>
      </c>
      <c r="L4" s="2">
        <f t="shared" ref="L4:L67" si="6">(K4-C4)^2/C4^2</f>
        <v>0.35572661172519521</v>
      </c>
      <c r="M4" s="2" t="s">
        <v>19</v>
      </c>
      <c r="N4" s="2" t="s">
        <v>20</v>
      </c>
      <c r="O4" s="2" t="s">
        <v>13</v>
      </c>
      <c r="P4" s="8">
        <f t="shared" ref="P4:P40" si="7">B4*$S$2</f>
        <v>1.259E-2</v>
      </c>
      <c r="Q4" s="7">
        <v>50</v>
      </c>
      <c r="R4" s="7">
        <f t="shared" si="2"/>
        <v>323</v>
      </c>
      <c r="S4" s="7">
        <v>2.5000000000000001E-2</v>
      </c>
      <c r="T4" s="7">
        <f t="shared" si="3"/>
        <v>2.5279278766314747E-2</v>
      </c>
      <c r="U4" s="8">
        <f t="shared" si="0"/>
        <v>7.7996629314286041E-8</v>
      </c>
    </row>
    <row r="5" spans="1:21" x14ac:dyDescent="0.25">
      <c r="A5" s="14">
        <v>30</v>
      </c>
      <c r="B5" s="14">
        <v>1.585E-2</v>
      </c>
      <c r="C5" s="14">
        <v>5378</v>
      </c>
      <c r="D5" s="14">
        <v>81.64</v>
      </c>
      <c r="E5" s="12">
        <v>190000</v>
      </c>
      <c r="F5" s="13">
        <v>0.13550000000000001</v>
      </c>
      <c r="G5" s="2">
        <f t="shared" si="1"/>
        <v>66593.834543663412</v>
      </c>
      <c r="H5" s="2">
        <f t="shared" si="4"/>
        <v>129.56447907743831</v>
      </c>
      <c r="K5" s="2">
        <f t="shared" si="5"/>
        <v>8311.1383495165992</v>
      </c>
      <c r="L5" s="2">
        <f t="shared" si="6"/>
        <v>0.29745652533837769</v>
      </c>
      <c r="M5" s="4">
        <f>SUM(H3:H154)</f>
        <v>6472.4311732944461</v>
      </c>
      <c r="N5" s="4">
        <f>SUM(J24:J154)</f>
        <v>304.41252459989403</v>
      </c>
      <c r="O5" s="4">
        <f>SUM(L3:L154)</f>
        <v>9.5786270187506801</v>
      </c>
      <c r="P5" s="8">
        <f t="shared" si="7"/>
        <v>1.585E-2</v>
      </c>
      <c r="Q5" s="7">
        <v>60</v>
      </c>
      <c r="R5" s="7">
        <f t="shared" si="2"/>
        <v>333</v>
      </c>
      <c r="S5" s="7">
        <v>4.8999999999999998E-3</v>
      </c>
      <c r="T5" s="7">
        <f t="shared" si="3"/>
        <v>4.7434524958314267E-3</v>
      </c>
      <c r="U5" s="8">
        <f>(S5-T5)^2</f>
        <v>2.4507121061409427E-8</v>
      </c>
    </row>
    <row r="6" spans="1:21" x14ac:dyDescent="0.25">
      <c r="A6" s="14">
        <v>30</v>
      </c>
      <c r="B6" s="14">
        <v>1.9949999999999999E-2</v>
      </c>
      <c r="C6" s="14">
        <v>6652</v>
      </c>
      <c r="D6" s="14">
        <v>80.98</v>
      </c>
      <c r="E6" s="12">
        <v>227400</v>
      </c>
      <c r="F6" s="13">
        <v>0.28220000000000001</v>
      </c>
      <c r="G6" s="2">
        <f t="shared" si="1"/>
        <v>83040.83093175391</v>
      </c>
      <c r="H6" s="2">
        <f t="shared" si="4"/>
        <v>131.87280563059724</v>
      </c>
      <c r="K6" s="2">
        <f t="shared" si="5"/>
        <v>10363.779759222436</v>
      </c>
      <c r="L6" s="2">
        <f t="shared" si="6"/>
        <v>0.31135791994733647</v>
      </c>
      <c r="P6" s="8">
        <f t="shared" si="7"/>
        <v>1.9949999999999999E-2</v>
      </c>
      <c r="Q6" s="6" t="s">
        <v>21</v>
      </c>
      <c r="R6" s="10">
        <v>344590.82316514314</v>
      </c>
      <c r="S6" s="6" t="s">
        <v>22</v>
      </c>
      <c r="T6" s="11">
        <f>SUM(U3:U5)</f>
        <v>1.0847886038515527E-7</v>
      </c>
    </row>
    <row r="7" spans="1:21" x14ac:dyDescent="0.25">
      <c r="A7" s="14">
        <v>30</v>
      </c>
      <c r="B7" s="14">
        <v>2.512E-2</v>
      </c>
      <c r="C7" s="14">
        <v>8204</v>
      </c>
      <c r="D7" s="14">
        <v>80.31</v>
      </c>
      <c r="E7" s="12">
        <v>271600</v>
      </c>
      <c r="F7" s="13">
        <v>8.9020000000000002E-2</v>
      </c>
      <c r="G7" s="2">
        <f t="shared" si="1"/>
        <v>89867.097572938656</v>
      </c>
      <c r="H7" s="2">
        <f t="shared" si="4"/>
        <v>99.083284598528877</v>
      </c>
      <c r="K7" s="2">
        <f t="shared" si="5"/>
        <v>11215.721186748682</v>
      </c>
      <c r="L7" s="2">
        <f t="shared" si="6"/>
        <v>0.13476534419818534</v>
      </c>
      <c r="M7" s="9"/>
      <c r="P7" s="8">
        <f t="shared" si="7"/>
        <v>2.512E-2</v>
      </c>
    </row>
    <row r="8" spans="1:21" x14ac:dyDescent="0.25">
      <c r="A8" s="14">
        <v>30</v>
      </c>
      <c r="B8" s="14">
        <v>3.1620000000000002E-2</v>
      </c>
      <c r="C8" s="14">
        <v>10080</v>
      </c>
      <c r="D8" s="14">
        <v>79.67</v>
      </c>
      <c r="E8" s="12">
        <v>323100</v>
      </c>
      <c r="F8" s="13">
        <v>0.1507</v>
      </c>
      <c r="G8" s="2">
        <f t="shared" si="1"/>
        <v>109738.09688942973</v>
      </c>
      <c r="H8" s="2">
        <f t="shared" si="4"/>
        <v>97.747152498493818</v>
      </c>
      <c r="K8" s="2">
        <f t="shared" si="5"/>
        <v>13695.689874453925</v>
      </c>
      <c r="L8" s="2">
        <f t="shared" si="6"/>
        <v>0.12866525404136589</v>
      </c>
      <c r="M8" s="9"/>
      <c r="P8" s="8">
        <f t="shared" si="7"/>
        <v>3.1620000000000002E-2</v>
      </c>
    </row>
    <row r="9" spans="1:21" x14ac:dyDescent="0.25">
      <c r="A9" s="14">
        <v>30</v>
      </c>
      <c r="B9" s="14">
        <v>3.9809999999999998E-2</v>
      </c>
      <c r="C9" s="14">
        <v>12360</v>
      </c>
      <c r="D9" s="14">
        <v>79.040000000000006</v>
      </c>
      <c r="E9" s="12">
        <v>383600</v>
      </c>
      <c r="F9" s="13">
        <v>6.1199999999999997E-2</v>
      </c>
      <c r="G9" s="2">
        <f t="shared" si="1"/>
        <v>120333.81804317716</v>
      </c>
      <c r="H9" s="2">
        <f t="shared" si="4"/>
        <v>76.313254618858267</v>
      </c>
      <c r="K9" s="2">
        <f t="shared" si="5"/>
        <v>15018.072119374112</v>
      </c>
      <c r="L9" s="2">
        <f t="shared" si="6"/>
        <v>4.624838575079062E-2</v>
      </c>
      <c r="M9" s="9"/>
      <c r="P9" s="8">
        <f t="shared" si="7"/>
        <v>3.9809999999999998E-2</v>
      </c>
    </row>
    <row r="10" spans="1:21" x14ac:dyDescent="0.25">
      <c r="A10" s="14">
        <v>30</v>
      </c>
      <c r="B10" s="14">
        <v>5.0119999999999998E-2</v>
      </c>
      <c r="C10" s="14">
        <v>15130</v>
      </c>
      <c r="D10" s="14">
        <v>78.44</v>
      </c>
      <c r="E10" s="12">
        <v>454100</v>
      </c>
      <c r="F10" s="13">
        <v>0.3584</v>
      </c>
      <c r="G10" s="2">
        <f t="shared" si="1"/>
        <v>160359.04632982623</v>
      </c>
      <c r="H10" s="2">
        <f t="shared" si="4"/>
        <v>92.135949324278002</v>
      </c>
      <c r="K10" s="2">
        <f t="shared" si="5"/>
        <v>20013.357524409847</v>
      </c>
      <c r="L10" s="2">
        <f t="shared" si="6"/>
        <v>0.10417396317707546</v>
      </c>
      <c r="P10" s="8">
        <f t="shared" si="7"/>
        <v>5.0119999999999998E-2</v>
      </c>
    </row>
    <row r="11" spans="1:21" x14ac:dyDescent="0.25">
      <c r="A11" s="14">
        <v>30</v>
      </c>
      <c r="B11" s="14">
        <v>6.3100000000000003E-2</v>
      </c>
      <c r="C11" s="14">
        <v>18480</v>
      </c>
      <c r="D11" s="14">
        <v>77.89</v>
      </c>
      <c r="E11" s="12">
        <v>536200</v>
      </c>
      <c r="F11" s="13">
        <v>0.32640000000000002</v>
      </c>
      <c r="G11" s="2">
        <f t="shared" si="1"/>
        <v>185743.54232882353</v>
      </c>
      <c r="H11" s="2">
        <f t="shared" si="4"/>
        <v>81.921641602674896</v>
      </c>
      <c r="K11" s="2">
        <f t="shared" si="5"/>
        <v>23181.429458187609</v>
      </c>
      <c r="L11" s="2">
        <f t="shared" si="6"/>
        <v>6.4722593954135044E-2</v>
      </c>
      <c r="P11" s="8">
        <f t="shared" si="7"/>
        <v>6.3100000000000003E-2</v>
      </c>
    </row>
    <row r="12" spans="1:21" x14ac:dyDescent="0.25">
      <c r="A12" s="14">
        <v>30</v>
      </c>
      <c r="B12" s="14">
        <v>7.9430000000000001E-2</v>
      </c>
      <c r="C12" s="14">
        <v>22560</v>
      </c>
      <c r="D12" s="14">
        <v>77.25</v>
      </c>
      <c r="E12" s="12">
        <v>631600</v>
      </c>
      <c r="F12" s="13">
        <v>0.26419999999999999</v>
      </c>
      <c r="G12" s="2">
        <f t="shared" si="1"/>
        <v>212794.28029788652</v>
      </c>
      <c r="H12" s="2">
        <f t="shared" si="4"/>
        <v>71.104873608232381</v>
      </c>
      <c r="K12" s="2">
        <f t="shared" si="5"/>
        <v>26557.454089566905</v>
      </c>
      <c r="L12" s="2">
        <f t="shared" si="6"/>
        <v>3.1397045228082038E-2</v>
      </c>
      <c r="P12" s="8">
        <f t="shared" si="7"/>
        <v>7.9430000000000001E-2</v>
      </c>
    </row>
    <row r="13" spans="1:21" x14ac:dyDescent="0.25">
      <c r="A13" s="14">
        <v>30</v>
      </c>
      <c r="B13" s="14">
        <v>0.1</v>
      </c>
      <c r="C13" s="14">
        <v>27430</v>
      </c>
      <c r="D13" s="14">
        <v>76.52</v>
      </c>
      <c r="E13" s="12">
        <v>741900</v>
      </c>
      <c r="F13" s="13">
        <v>0.22090000000000001</v>
      </c>
      <c r="G13" s="2">
        <f t="shared" si="1"/>
        <v>243740.04001972859</v>
      </c>
      <c r="H13" s="2">
        <f t="shared" si="4"/>
        <v>62.187305549627048</v>
      </c>
      <c r="K13" s="2">
        <f t="shared" si="5"/>
        <v>30419.590759448725</v>
      </c>
      <c r="L13" s="2">
        <f t="shared" si="6"/>
        <v>1.1878780838589974E-2</v>
      </c>
      <c r="P13" s="8">
        <f t="shared" si="7"/>
        <v>0.1</v>
      </c>
    </row>
    <row r="14" spans="1:21" x14ac:dyDescent="0.25">
      <c r="A14" s="14">
        <v>30</v>
      </c>
      <c r="B14" s="14">
        <v>0.12590000000000001</v>
      </c>
      <c r="C14" s="14">
        <v>33220</v>
      </c>
      <c r="D14" s="14">
        <v>75.930000000000007</v>
      </c>
      <c r="E14" s="12">
        <v>866000</v>
      </c>
      <c r="F14" s="13">
        <v>0.37019999999999997</v>
      </c>
      <c r="G14" s="2">
        <f t="shared" si="1"/>
        <v>292236.24497025256</v>
      </c>
      <c r="H14" s="2">
        <f t="shared" si="4"/>
        <v>60.793164391522886</v>
      </c>
      <c r="K14" s="2">
        <f t="shared" si="5"/>
        <v>36472.08302892519</v>
      </c>
      <c r="L14" s="2">
        <f t="shared" si="6"/>
        <v>9.5834966160894403E-3</v>
      </c>
      <c r="P14" s="8">
        <f t="shared" si="7"/>
        <v>0.12590000000000001</v>
      </c>
    </row>
    <row r="15" spans="1:21" x14ac:dyDescent="0.25">
      <c r="A15" s="14">
        <v>30</v>
      </c>
      <c r="B15" s="14">
        <v>0.1585</v>
      </c>
      <c r="C15" s="14">
        <v>40370</v>
      </c>
      <c r="D15" s="14">
        <v>75.23</v>
      </c>
      <c r="E15" s="12">
        <v>1010000</v>
      </c>
      <c r="F15" s="13">
        <v>0.67390000000000005</v>
      </c>
      <c r="G15" s="2">
        <f t="shared" si="1"/>
        <v>352257.45633511076</v>
      </c>
      <c r="H15" s="2">
        <f t="shared" si="4"/>
        <v>59.686803077960391</v>
      </c>
      <c r="K15" s="2">
        <f t="shared" si="5"/>
        <v>43962.935522662257</v>
      </c>
      <c r="L15" s="2">
        <f t="shared" si="6"/>
        <v>7.9210243506226737E-3</v>
      </c>
      <c r="P15" s="8">
        <f t="shared" si="7"/>
        <v>0.1585</v>
      </c>
    </row>
    <row r="16" spans="1:21" x14ac:dyDescent="0.25">
      <c r="A16" s="14">
        <v>30</v>
      </c>
      <c r="B16" s="14">
        <v>0.19950000000000001</v>
      </c>
      <c r="C16" s="14">
        <v>48850</v>
      </c>
      <c r="D16" s="14">
        <v>74.61</v>
      </c>
      <c r="E16" s="12">
        <v>1168000</v>
      </c>
      <c r="F16" s="13">
        <v>0.3548</v>
      </c>
      <c r="G16" s="2">
        <f t="shared" si="1"/>
        <v>384297.9651402341</v>
      </c>
      <c r="H16" s="2">
        <f t="shared" si="4"/>
        <v>47.154287535202684</v>
      </c>
      <c r="K16" s="2">
        <f t="shared" si="5"/>
        <v>47961.700622961231</v>
      </c>
      <c r="L16" s="2">
        <f t="shared" si="6"/>
        <v>3.306660282704729E-4</v>
      </c>
      <c r="P16" s="8">
        <f t="shared" si="7"/>
        <v>0.19950000000000001</v>
      </c>
    </row>
    <row r="17" spans="1:16" x14ac:dyDescent="0.25">
      <c r="A17" s="14">
        <v>30</v>
      </c>
      <c r="B17" s="14">
        <v>0.25119999999999998</v>
      </c>
      <c r="C17" s="14">
        <v>59120</v>
      </c>
      <c r="D17" s="14">
        <v>73.989999999999995</v>
      </c>
      <c r="E17" s="12">
        <v>1341000</v>
      </c>
      <c r="F17" s="13">
        <v>0.53979999999999995</v>
      </c>
      <c r="G17" s="2">
        <f t="shared" si="1"/>
        <v>450516.35656663345</v>
      </c>
      <c r="H17" s="2">
        <f t="shared" si="4"/>
        <v>43.829317339253585</v>
      </c>
      <c r="K17" s="2">
        <f t="shared" si="5"/>
        <v>56225.98238715974</v>
      </c>
      <c r="L17" s="2">
        <f t="shared" si="6"/>
        <v>2.3962575210637947E-3</v>
      </c>
      <c r="P17" s="8">
        <f t="shared" si="7"/>
        <v>0.25119999999999998</v>
      </c>
    </row>
    <row r="18" spans="1:16" x14ac:dyDescent="0.25">
      <c r="A18" s="14">
        <v>30</v>
      </c>
      <c r="B18" s="14">
        <v>0.31619999999999998</v>
      </c>
      <c r="C18" s="14">
        <v>71310</v>
      </c>
      <c r="D18" s="14">
        <v>73.45</v>
      </c>
      <c r="E18" s="12">
        <v>1481000</v>
      </c>
      <c r="F18" s="13">
        <v>0.48110000000000003</v>
      </c>
      <c r="G18" s="2">
        <f t="shared" si="1"/>
        <v>489709.78780524252</v>
      </c>
      <c r="H18" s="2">
        <f t="shared" si="4"/>
        <v>34.42564122291563</v>
      </c>
      <c r="K18" s="2">
        <f t="shared" si="5"/>
        <v>61117.456675260204</v>
      </c>
      <c r="L18" s="2">
        <f t="shared" si="6"/>
        <v>2.0429806789799308E-2</v>
      </c>
      <c r="P18" s="8">
        <f t="shared" si="7"/>
        <v>0.31619999999999998</v>
      </c>
    </row>
    <row r="19" spans="1:16" x14ac:dyDescent="0.25">
      <c r="A19" s="14">
        <v>30</v>
      </c>
      <c r="B19" s="14">
        <v>0.39810000000000001</v>
      </c>
      <c r="C19" s="14">
        <v>86110</v>
      </c>
      <c r="D19" s="14">
        <v>72.819999999999993</v>
      </c>
      <c r="E19" s="12">
        <v>1492000</v>
      </c>
      <c r="F19" s="13">
        <v>1.143</v>
      </c>
      <c r="G19" s="2">
        <f t="shared" si="1"/>
        <v>525717.37991892791</v>
      </c>
      <c r="H19" s="2">
        <f t="shared" si="4"/>
        <v>26.062901975755736</v>
      </c>
      <c r="K19" s="2">
        <f t="shared" si="5"/>
        <v>65611.327342725461</v>
      </c>
      <c r="L19" s="2">
        <f t="shared" si="6"/>
        <v>5.6668837292534996E-2</v>
      </c>
      <c r="P19" s="8">
        <f t="shared" si="7"/>
        <v>0.39810000000000001</v>
      </c>
    </row>
    <row r="20" spans="1:16" x14ac:dyDescent="0.25">
      <c r="A20" s="14">
        <v>30</v>
      </c>
      <c r="B20" s="14">
        <v>0.50119999999999998</v>
      </c>
      <c r="C20" s="15">
        <v>103600</v>
      </c>
      <c r="D20" s="14">
        <v>72.3</v>
      </c>
      <c r="E20" s="12">
        <v>1696000</v>
      </c>
      <c r="F20" s="13">
        <v>0.2092</v>
      </c>
      <c r="G20" s="2">
        <f t="shared" si="1"/>
        <v>521985.13064386428</v>
      </c>
      <c r="H20" s="2">
        <f t="shared" si="4"/>
        <v>16.309211768597237</v>
      </c>
      <c r="K20" s="2">
        <f t="shared" si="5"/>
        <v>65145.529866239987</v>
      </c>
      <c r="L20" s="2">
        <f t="shared" si="6"/>
        <v>0.13777618413450163</v>
      </c>
      <c r="P20" s="8">
        <f t="shared" si="7"/>
        <v>0.50119999999999998</v>
      </c>
    </row>
    <row r="21" spans="1:16" x14ac:dyDescent="0.25">
      <c r="A21" s="14">
        <v>30</v>
      </c>
      <c r="B21" s="14">
        <v>0.63100000000000001</v>
      </c>
      <c r="C21" s="15">
        <v>124000</v>
      </c>
      <c r="D21" s="14">
        <v>71.78</v>
      </c>
      <c r="E21" s="12"/>
      <c r="F21" s="13">
        <v>1.4</v>
      </c>
      <c r="P21" s="8">
        <f t="shared" si="7"/>
        <v>0.63100000000000001</v>
      </c>
    </row>
    <row r="22" spans="1:16" x14ac:dyDescent="0.25">
      <c r="A22" s="14">
        <v>30</v>
      </c>
      <c r="B22" s="14">
        <v>0.79430000000000001</v>
      </c>
      <c r="C22" s="15">
        <v>149000</v>
      </c>
      <c r="D22" s="14">
        <v>71.23</v>
      </c>
      <c r="E22" s="12">
        <v>2776000</v>
      </c>
      <c r="F22" s="13">
        <v>1.2629999999999999</v>
      </c>
      <c r="G22" s="2">
        <f t="shared" si="1"/>
        <v>941110.2219732136</v>
      </c>
      <c r="H22" s="2">
        <f t="shared" si="4"/>
        <v>28.261727118348439</v>
      </c>
      <c r="I22" s="2">
        <f t="shared" ref="I22:I78" si="8">10^(10^(($N$2/($N$2+$O$2))*LOG(LOG(E22))+($O$2/($N$2+$O$2))*LOG(LOG(F22))))</f>
        <v>54648.095076177764</v>
      </c>
      <c r="J22" s="2">
        <f t="shared" ref="J22" si="9">(I22-C22)^2/C22^2</f>
        <v>0.40098562960019773</v>
      </c>
      <c r="K22" s="2">
        <f t="shared" si="5"/>
        <v>117453.77497124358</v>
      </c>
      <c r="L22" s="2">
        <f t="shared" si="6"/>
        <v>4.4825202178502686E-2</v>
      </c>
      <c r="P22" s="8">
        <f t="shared" si="7"/>
        <v>0.79430000000000001</v>
      </c>
    </row>
    <row r="23" spans="1:16" x14ac:dyDescent="0.25">
      <c r="A23" s="14">
        <v>30</v>
      </c>
      <c r="B23" s="14">
        <v>1</v>
      </c>
      <c r="C23" s="15">
        <v>178400</v>
      </c>
      <c r="D23" s="14">
        <v>70.69</v>
      </c>
      <c r="E23" s="12"/>
      <c r="F23" s="13">
        <v>1.302</v>
      </c>
      <c r="P23" s="8">
        <f t="shared" si="7"/>
        <v>1</v>
      </c>
    </row>
    <row r="24" spans="1:16" x14ac:dyDescent="0.25">
      <c r="A24" s="14">
        <v>30</v>
      </c>
      <c r="B24" s="14">
        <v>1.2589999999999999</v>
      </c>
      <c r="C24" s="15">
        <v>213600</v>
      </c>
      <c r="D24" s="14">
        <v>70.17</v>
      </c>
      <c r="E24" s="12">
        <v>3930000</v>
      </c>
      <c r="F24" s="13">
        <v>1.7270000000000001</v>
      </c>
      <c r="G24" s="2">
        <f t="shared" si="1"/>
        <v>1328912.0465742513</v>
      </c>
      <c r="H24" s="2">
        <f t="shared" si="4"/>
        <v>27.26404497085904</v>
      </c>
      <c r="I24" s="2">
        <f t="shared" si="8"/>
        <v>142855.15686724512</v>
      </c>
      <c r="J24" s="2">
        <f>(I24-C24)^2/C24^2</f>
        <v>0.10969506230532793</v>
      </c>
      <c r="K24" s="2">
        <f t="shared" si="5"/>
        <v>165852.76924061449</v>
      </c>
      <c r="L24" s="2">
        <f t="shared" si="6"/>
        <v>4.9968220140686359E-2</v>
      </c>
      <c r="P24" s="8">
        <f t="shared" si="7"/>
        <v>1.2589999999999999</v>
      </c>
    </row>
    <row r="25" spans="1:16" x14ac:dyDescent="0.25">
      <c r="A25" s="14">
        <v>30</v>
      </c>
      <c r="B25" s="14">
        <v>1.585</v>
      </c>
      <c r="C25" s="15">
        <v>255200</v>
      </c>
      <c r="D25" s="14">
        <v>69.59</v>
      </c>
      <c r="E25" s="12"/>
      <c r="F25" s="13">
        <v>2.657</v>
      </c>
      <c r="P25" s="8">
        <f t="shared" si="7"/>
        <v>1.585</v>
      </c>
    </row>
    <row r="26" spans="1:16" x14ac:dyDescent="0.25">
      <c r="A26" s="14">
        <v>30</v>
      </c>
      <c r="B26" s="14">
        <v>1.9950000000000001</v>
      </c>
      <c r="C26" s="15">
        <v>304600</v>
      </c>
      <c r="D26" s="14">
        <v>69.040000000000006</v>
      </c>
      <c r="E26" s="12">
        <v>5474000</v>
      </c>
      <c r="F26" s="13">
        <v>4.5510000000000002</v>
      </c>
      <c r="G26" s="2">
        <f t="shared" si="1"/>
        <v>1940527.3100904797</v>
      </c>
      <c r="H26" s="2">
        <f t="shared" si="4"/>
        <v>28.844844835954547</v>
      </c>
      <c r="I26" s="2">
        <f t="shared" si="8"/>
        <v>469622.61523431883</v>
      </c>
      <c r="J26" s="2">
        <f t="shared" ref="J26:J78" si="10">(I26-C26)^2/C26^2</f>
        <v>0.29351285906291791</v>
      </c>
      <c r="K26" s="2">
        <f t="shared" si="5"/>
        <v>242184.44628838284</v>
      </c>
      <c r="L26" s="2">
        <f t="shared" si="6"/>
        <v>4.1988064658037977E-2</v>
      </c>
      <c r="P26" s="8">
        <f t="shared" si="7"/>
        <v>1.9950000000000001</v>
      </c>
    </row>
    <row r="27" spans="1:16" x14ac:dyDescent="0.25">
      <c r="A27" s="14">
        <v>30</v>
      </c>
      <c r="B27" s="14">
        <v>2.512</v>
      </c>
      <c r="C27" s="15">
        <v>363300</v>
      </c>
      <c r="D27" s="14">
        <v>68.52</v>
      </c>
      <c r="E27" s="13"/>
      <c r="F27" s="13">
        <v>6.7489999999999997</v>
      </c>
      <c r="P27" s="8">
        <f t="shared" si="7"/>
        <v>2.512</v>
      </c>
    </row>
    <row r="28" spans="1:16" x14ac:dyDescent="0.25">
      <c r="A28" s="14">
        <v>30</v>
      </c>
      <c r="B28" s="14">
        <v>3.1619999999999999</v>
      </c>
      <c r="C28" s="15">
        <v>432600</v>
      </c>
      <c r="D28" s="14">
        <v>68</v>
      </c>
      <c r="E28" s="12">
        <v>7377000</v>
      </c>
      <c r="F28" s="13">
        <v>10.38</v>
      </c>
      <c r="G28" s="2">
        <f t="shared" si="1"/>
        <v>2719078.9996324424</v>
      </c>
      <c r="H28" s="2">
        <f t="shared" si="4"/>
        <v>27.935818707387742</v>
      </c>
      <c r="I28" s="2">
        <f t="shared" si="8"/>
        <v>915084.2315076876</v>
      </c>
      <c r="J28" s="2">
        <f t="shared" si="10"/>
        <v>1.2439221995740786</v>
      </c>
      <c r="K28" s="2">
        <f t="shared" si="5"/>
        <v>339350.36034594575</v>
      </c>
      <c r="L28" s="2">
        <f t="shared" si="6"/>
        <v>4.646450279781577E-2</v>
      </c>
      <c r="P28" s="8">
        <f>B28*$S$2</f>
        <v>3.1619999999999999</v>
      </c>
    </row>
    <row r="29" spans="1:16" x14ac:dyDescent="0.25">
      <c r="A29" s="14">
        <v>30</v>
      </c>
      <c r="B29" s="14">
        <v>3.9809999999999999</v>
      </c>
      <c r="C29" s="15">
        <v>514200</v>
      </c>
      <c r="D29" s="14">
        <v>67.52</v>
      </c>
      <c r="E29" s="13"/>
      <c r="F29" s="13">
        <v>15.19</v>
      </c>
      <c r="P29" s="8">
        <f t="shared" si="7"/>
        <v>3.9809999999999999</v>
      </c>
    </row>
    <row r="30" spans="1:16" x14ac:dyDescent="0.25">
      <c r="A30" s="14">
        <v>30</v>
      </c>
      <c r="B30" s="14">
        <v>5.0119999999999996</v>
      </c>
      <c r="C30" s="15">
        <v>609400</v>
      </c>
      <c r="D30" s="14">
        <v>66.930000000000007</v>
      </c>
      <c r="E30" s="12">
        <v>8919000</v>
      </c>
      <c r="F30" s="13">
        <v>26.31</v>
      </c>
      <c r="G30" s="2">
        <f t="shared" si="1"/>
        <v>3472738.3771500178</v>
      </c>
      <c r="H30" s="2">
        <f t="shared" si="4"/>
        <v>22.077019867982553</v>
      </c>
      <c r="I30" s="2">
        <f t="shared" si="8"/>
        <v>1510031.3319294481</v>
      </c>
      <c r="J30" s="2">
        <f t="shared" si="10"/>
        <v>2.1841839085403278</v>
      </c>
      <c r="K30" s="2">
        <f t="shared" si="5"/>
        <v>433409.62871338282</v>
      </c>
      <c r="L30" s="2">
        <f t="shared" si="6"/>
        <v>8.3401318264165997E-2</v>
      </c>
      <c r="P30" s="8">
        <f t="shared" si="7"/>
        <v>5.0119999999999996</v>
      </c>
    </row>
    <row r="31" spans="1:16" x14ac:dyDescent="0.25">
      <c r="A31" s="14">
        <v>30</v>
      </c>
      <c r="B31" s="14">
        <v>6.31</v>
      </c>
      <c r="C31" s="15">
        <v>722300</v>
      </c>
      <c r="D31" s="14">
        <v>66.319999999999993</v>
      </c>
      <c r="E31" s="12"/>
      <c r="F31" s="13">
        <v>41.87</v>
      </c>
      <c r="P31" s="8">
        <f t="shared" si="7"/>
        <v>6.31</v>
      </c>
    </row>
    <row r="32" spans="1:16" x14ac:dyDescent="0.25">
      <c r="A32" s="14">
        <v>30</v>
      </c>
      <c r="B32" s="14">
        <v>7.9429999999999996</v>
      </c>
      <c r="C32" s="15">
        <v>855600</v>
      </c>
      <c r="D32" s="14">
        <v>65.739999999999995</v>
      </c>
      <c r="E32" s="12">
        <v>11600000</v>
      </c>
      <c r="F32" s="13">
        <v>59.08</v>
      </c>
      <c r="G32" s="2">
        <f t="shared" si="1"/>
        <v>4703082.7338495767</v>
      </c>
      <c r="H32" s="2">
        <f t="shared" si="4"/>
        <v>20.221427342571445</v>
      </c>
      <c r="I32" s="2">
        <f t="shared" si="8"/>
        <v>2379281.7801179653</v>
      </c>
      <c r="J32" s="2">
        <f t="shared" si="10"/>
        <v>3.1713706085642017</v>
      </c>
      <c r="K32" s="2">
        <f t="shared" si="5"/>
        <v>586960.81308575126</v>
      </c>
      <c r="L32" s="2">
        <f t="shared" si="6"/>
        <v>9.8581898332855591E-2</v>
      </c>
      <c r="P32" s="8">
        <f t="shared" si="7"/>
        <v>7.9429999999999996</v>
      </c>
    </row>
    <row r="33" spans="1:16" x14ac:dyDescent="0.25">
      <c r="A33" s="14">
        <v>30</v>
      </c>
      <c r="B33" s="14">
        <v>10</v>
      </c>
      <c r="C33" s="15">
        <v>1006000</v>
      </c>
      <c r="D33" s="14">
        <v>65.31</v>
      </c>
      <c r="E33" s="12"/>
      <c r="F33" s="13">
        <v>101.7</v>
      </c>
      <c r="P33" s="8">
        <f t="shared" si="7"/>
        <v>10</v>
      </c>
    </row>
    <row r="34" spans="1:16" x14ac:dyDescent="0.25">
      <c r="A34" s="14">
        <v>30</v>
      </c>
      <c r="B34" s="14">
        <v>12.59</v>
      </c>
      <c r="C34" s="15">
        <v>1191000</v>
      </c>
      <c r="D34" s="14">
        <v>64.599999999999994</v>
      </c>
      <c r="E34" s="12">
        <v>15700000</v>
      </c>
      <c r="F34" s="13">
        <v>153.30000000000001</v>
      </c>
      <c r="G34" s="2">
        <f t="shared" si="1"/>
        <v>6679778.4752965299</v>
      </c>
      <c r="H34" s="2">
        <f t="shared" si="4"/>
        <v>21.238697699072812</v>
      </c>
      <c r="I34" s="2">
        <f t="shared" si="8"/>
        <v>3872069.9556359355</v>
      </c>
      <c r="J34" s="2">
        <f t="shared" si="10"/>
        <v>5.0674884661928346</v>
      </c>
      <c r="K34" s="2">
        <f t="shared" si="5"/>
        <v>833659.20332928433</v>
      </c>
      <c r="L34" s="2">
        <f t="shared" si="6"/>
        <v>9.0020553652295499E-2</v>
      </c>
      <c r="P34" s="8">
        <f t="shared" si="7"/>
        <v>12.59</v>
      </c>
    </row>
    <row r="35" spans="1:16" x14ac:dyDescent="0.25">
      <c r="A35" s="14">
        <v>30</v>
      </c>
      <c r="B35" s="14">
        <v>15.85</v>
      </c>
      <c r="C35" s="15">
        <v>1402000</v>
      </c>
      <c r="D35" s="14">
        <v>63.93</v>
      </c>
      <c r="E35" s="12"/>
      <c r="F35" s="13">
        <v>260.89999999999998</v>
      </c>
      <c r="P35" s="8">
        <f t="shared" si="7"/>
        <v>15.85</v>
      </c>
    </row>
    <row r="36" spans="1:16" x14ac:dyDescent="0.25">
      <c r="A36" s="14">
        <v>30</v>
      </c>
      <c r="B36" s="14">
        <v>19.95</v>
      </c>
      <c r="C36" s="15">
        <v>1644000</v>
      </c>
      <c r="D36" s="14">
        <v>63.45</v>
      </c>
      <c r="E36" s="12">
        <v>18560000</v>
      </c>
      <c r="F36" s="13">
        <v>381.5</v>
      </c>
      <c r="G36" s="2">
        <f t="shared" si="1"/>
        <v>8344236.5377089493</v>
      </c>
      <c r="H36" s="2">
        <f t="shared" si="4"/>
        <v>16.610268136159064</v>
      </c>
      <c r="I36" s="2">
        <f t="shared" si="8"/>
        <v>5395732.9168056333</v>
      </c>
      <c r="J36" s="2">
        <f t="shared" si="10"/>
        <v>5.2078707942776896</v>
      </c>
      <c r="K36" s="2">
        <f t="shared" si="5"/>
        <v>1041389.2631534828</v>
      </c>
      <c r="L36" s="2">
        <f t="shared" si="6"/>
        <v>0.13436003374458416</v>
      </c>
      <c r="P36" s="8">
        <f t="shared" si="7"/>
        <v>19.95</v>
      </c>
    </row>
    <row r="37" spans="1:16" x14ac:dyDescent="0.25">
      <c r="A37" s="14">
        <v>30</v>
      </c>
      <c r="B37" s="14">
        <v>25.12</v>
      </c>
      <c r="C37" s="15">
        <v>1932000</v>
      </c>
      <c r="D37" s="14">
        <v>62.89</v>
      </c>
      <c r="E37" s="12"/>
      <c r="F37" s="13">
        <v>625.6</v>
      </c>
      <c r="P37" s="8">
        <f t="shared" si="7"/>
        <v>25.12</v>
      </c>
    </row>
    <row r="38" spans="1:16" x14ac:dyDescent="0.25">
      <c r="A38" s="14">
        <v>30</v>
      </c>
      <c r="B38" s="14">
        <v>31.62</v>
      </c>
      <c r="C38" s="15">
        <v>2263000</v>
      </c>
      <c r="D38" s="14">
        <v>62.58</v>
      </c>
      <c r="E38" s="12">
        <v>25010000</v>
      </c>
      <c r="F38" s="13">
        <v>1033</v>
      </c>
      <c r="G38" s="2">
        <f t="shared" si="1"/>
        <v>11840552.304696569</v>
      </c>
      <c r="H38" s="2">
        <f t="shared" si="4"/>
        <v>17.911829925784243</v>
      </c>
      <c r="I38" s="2">
        <f t="shared" si="8"/>
        <v>8357022.5965189589</v>
      </c>
      <c r="J38" s="2">
        <f t="shared" si="10"/>
        <v>7.2516863643601042</v>
      </c>
      <c r="K38" s="2">
        <f t="shared" si="5"/>
        <v>1477741.4307701103</v>
      </c>
      <c r="L38" s="2">
        <f t="shared" si="6"/>
        <v>0.12040825455066478</v>
      </c>
      <c r="P38" s="8">
        <f t="shared" si="7"/>
        <v>31.62</v>
      </c>
    </row>
    <row r="39" spans="1:16" x14ac:dyDescent="0.25">
      <c r="A39" s="14">
        <v>30</v>
      </c>
      <c r="B39" s="14">
        <v>39.81</v>
      </c>
      <c r="C39" s="15">
        <v>2642000</v>
      </c>
      <c r="D39" s="14">
        <v>61.34</v>
      </c>
      <c r="E39" s="12"/>
      <c r="F39" s="13">
        <v>1532</v>
      </c>
      <c r="P39" s="8">
        <f t="shared" si="7"/>
        <v>39.81</v>
      </c>
    </row>
    <row r="40" spans="1:16" x14ac:dyDescent="0.25">
      <c r="A40" s="14">
        <v>30</v>
      </c>
      <c r="B40" s="14">
        <v>50</v>
      </c>
      <c r="C40" s="15">
        <v>2929000</v>
      </c>
      <c r="D40" s="14">
        <v>58.9</v>
      </c>
      <c r="E40" s="12"/>
      <c r="F40" s="13">
        <v>2435</v>
      </c>
      <c r="P40" s="8">
        <f t="shared" si="7"/>
        <v>50</v>
      </c>
    </row>
    <row r="41" spans="1:16" x14ac:dyDescent="0.25">
      <c r="A41" s="14">
        <v>40</v>
      </c>
      <c r="B41" s="14">
        <v>0.01</v>
      </c>
      <c r="C41" s="14">
        <v>506.4</v>
      </c>
      <c r="D41" s="14">
        <v>87.25</v>
      </c>
      <c r="E41" s="13">
        <v>16040</v>
      </c>
      <c r="F41" s="13">
        <v>8.9419999999999999E-2</v>
      </c>
      <c r="G41" s="2">
        <f t="shared" si="1"/>
        <v>6546.9080010507469</v>
      </c>
      <c r="H41" s="2">
        <f t="shared" si="4"/>
        <v>142.28513616061215</v>
      </c>
      <c r="K41" s="2">
        <f t="shared" si="5"/>
        <v>817.07651363150865</v>
      </c>
      <c r="L41" s="2">
        <f t="shared" si="6"/>
        <v>0.37638252532758032</v>
      </c>
      <c r="P41" s="8">
        <f>B41*$S$3</f>
        <v>1.5E-3</v>
      </c>
    </row>
    <row r="42" spans="1:16" x14ac:dyDescent="0.25">
      <c r="A42" s="14">
        <v>40</v>
      </c>
      <c r="B42" s="14">
        <v>1.259E-2</v>
      </c>
      <c r="C42" s="14">
        <v>640.70000000000005</v>
      </c>
      <c r="D42" s="14">
        <v>86.84</v>
      </c>
      <c r="E42" s="13">
        <v>19860</v>
      </c>
      <c r="F42" s="13">
        <v>6.8479999999999999E-2</v>
      </c>
      <c r="G42" s="2">
        <f t="shared" si="1"/>
        <v>7822.6855710284926</v>
      </c>
      <c r="H42" s="2">
        <f t="shared" si="4"/>
        <v>125.65495198865516</v>
      </c>
      <c r="K42" s="2">
        <f t="shared" si="5"/>
        <v>976.2979184350271</v>
      </c>
      <c r="L42" s="2">
        <f t="shared" si="6"/>
        <v>0.27436522747837155</v>
      </c>
      <c r="P42" s="8">
        <f t="shared" ref="P42:P78" si="11">B42*$S$3</f>
        <v>1.8885E-3</v>
      </c>
    </row>
    <row r="43" spans="1:16" x14ac:dyDescent="0.25">
      <c r="A43" s="14">
        <v>40</v>
      </c>
      <c r="B43" s="14">
        <v>1.585E-2</v>
      </c>
      <c r="C43" s="14">
        <v>804.3</v>
      </c>
      <c r="D43" s="14">
        <v>86.4</v>
      </c>
      <c r="E43" s="13">
        <v>24310</v>
      </c>
      <c r="F43" s="13">
        <v>6.157E-2</v>
      </c>
      <c r="G43" s="2">
        <f t="shared" si="1"/>
        <v>9359.1334521076242</v>
      </c>
      <c r="H43" s="2">
        <f t="shared" si="4"/>
        <v>113.13239484188576</v>
      </c>
      <c r="K43" s="2">
        <f t="shared" si="5"/>
        <v>1168.0518697426007</v>
      </c>
      <c r="L43" s="2">
        <f t="shared" si="6"/>
        <v>0.20453815364639052</v>
      </c>
      <c r="P43" s="8">
        <f t="shared" si="11"/>
        <v>2.3774999999999998E-3</v>
      </c>
    </row>
    <row r="44" spans="1:16" x14ac:dyDescent="0.25">
      <c r="A44" s="14">
        <v>40</v>
      </c>
      <c r="B44" s="14">
        <v>1.9949999999999999E-2</v>
      </c>
      <c r="C44" s="14">
        <v>1007</v>
      </c>
      <c r="D44" s="14">
        <v>85.94</v>
      </c>
      <c r="E44" s="13">
        <v>29690</v>
      </c>
      <c r="F44" s="13">
        <v>0.18129999999999999</v>
      </c>
      <c r="G44" s="2">
        <f t="shared" si="1"/>
        <v>12200.348672860873</v>
      </c>
      <c r="H44" s="2">
        <f t="shared" si="4"/>
        <v>123.55522712633834</v>
      </c>
      <c r="K44" s="2">
        <f t="shared" si="5"/>
        <v>1522.6452482775139</v>
      </c>
      <c r="L44" s="2">
        <f t="shared" si="6"/>
        <v>0.26220628595973072</v>
      </c>
      <c r="P44" s="8">
        <f t="shared" si="11"/>
        <v>2.9924999999999999E-3</v>
      </c>
    </row>
    <row r="45" spans="1:16" x14ac:dyDescent="0.25">
      <c r="A45" s="14">
        <v>40</v>
      </c>
      <c r="B45" s="14">
        <v>2.512E-2</v>
      </c>
      <c r="C45" s="14">
        <v>1257</v>
      </c>
      <c r="D45" s="14">
        <v>85.39</v>
      </c>
      <c r="E45" s="13">
        <v>36090</v>
      </c>
      <c r="F45" s="13">
        <v>3.2930000000000001E-2</v>
      </c>
      <c r="G45" s="2">
        <f t="shared" si="1"/>
        <v>12882.336779887319</v>
      </c>
      <c r="H45" s="2">
        <f t="shared" si="4"/>
        <v>85.534344343625321</v>
      </c>
      <c r="K45" s="2">
        <f t="shared" si="5"/>
        <v>1607.7596969207339</v>
      </c>
      <c r="L45" s="2">
        <f t="shared" si="6"/>
        <v>7.7866170595927764E-2</v>
      </c>
      <c r="P45" s="8">
        <f t="shared" si="11"/>
        <v>3.7679999999999996E-3</v>
      </c>
    </row>
    <row r="46" spans="1:16" x14ac:dyDescent="0.25">
      <c r="A46" s="14">
        <v>40</v>
      </c>
      <c r="B46" s="14">
        <v>3.1620000000000002E-2</v>
      </c>
      <c r="C46" s="14">
        <v>1564</v>
      </c>
      <c r="D46" s="14">
        <v>84.84</v>
      </c>
      <c r="E46" s="13">
        <v>43830</v>
      </c>
      <c r="F46" s="13">
        <v>0.30880000000000002</v>
      </c>
      <c r="G46" s="2">
        <f t="shared" si="1"/>
        <v>18202.660320504969</v>
      </c>
      <c r="H46" s="2">
        <f t="shared" si="4"/>
        <v>113.17831240521488</v>
      </c>
      <c r="K46" s="2">
        <f t="shared" si="5"/>
        <v>2271.75427409546</v>
      </c>
      <c r="L46" s="2">
        <f t="shared" si="6"/>
        <v>0.20478186976324378</v>
      </c>
      <c r="P46" s="8">
        <f t="shared" si="11"/>
        <v>4.7429999999999998E-3</v>
      </c>
    </row>
    <row r="47" spans="1:16" x14ac:dyDescent="0.25">
      <c r="A47" s="14">
        <v>40</v>
      </c>
      <c r="B47" s="14">
        <v>3.9809999999999998E-2</v>
      </c>
      <c r="C47" s="14">
        <v>1940</v>
      </c>
      <c r="D47" s="14">
        <v>84.35</v>
      </c>
      <c r="E47" s="13">
        <v>52890</v>
      </c>
      <c r="F47" s="13">
        <v>6.3820000000000002E-2</v>
      </c>
      <c r="G47" s="2">
        <f t="shared" si="1"/>
        <v>19274.020874562295</v>
      </c>
      <c r="H47" s="2">
        <f t="shared" si="4"/>
        <v>79.835338420597679</v>
      </c>
      <c r="K47" s="2">
        <f t="shared" si="5"/>
        <v>2405.4637360599459</v>
      </c>
      <c r="L47" s="2">
        <f t="shared" si="6"/>
        <v>5.7566290144245649E-2</v>
      </c>
      <c r="P47" s="8">
        <f t="shared" si="11"/>
        <v>5.9714999999999994E-3</v>
      </c>
    </row>
    <row r="48" spans="1:16" x14ac:dyDescent="0.25">
      <c r="A48" s="14">
        <v>40</v>
      </c>
      <c r="B48" s="14">
        <v>5.0119999999999998E-2</v>
      </c>
      <c r="C48" s="14">
        <v>2399</v>
      </c>
      <c r="D48" s="14">
        <v>84.06</v>
      </c>
      <c r="E48" s="13">
        <v>63670</v>
      </c>
      <c r="F48" s="13">
        <v>0.1087</v>
      </c>
      <c r="G48" s="2">
        <f t="shared" si="1"/>
        <v>23806.602458055324</v>
      </c>
      <c r="H48" s="2">
        <f t="shared" si="4"/>
        <v>79.629789298781461</v>
      </c>
      <c r="K48" s="2">
        <f t="shared" si="5"/>
        <v>2971.1454223455112</v>
      </c>
      <c r="L48" s="2">
        <f t="shared" si="6"/>
        <v>5.687905327909891E-2</v>
      </c>
      <c r="M48" s="9"/>
      <c r="P48" s="8">
        <f t="shared" si="11"/>
        <v>7.5179999999999995E-3</v>
      </c>
    </row>
    <row r="49" spans="1:16" x14ac:dyDescent="0.25">
      <c r="A49" s="14">
        <v>40</v>
      </c>
      <c r="B49" s="14">
        <v>6.3100000000000003E-2</v>
      </c>
      <c r="C49" s="14">
        <v>2976</v>
      </c>
      <c r="D49" s="14">
        <v>83.94</v>
      </c>
      <c r="E49" s="13">
        <v>76800</v>
      </c>
      <c r="F49" s="13">
        <v>0.2316</v>
      </c>
      <c r="G49" s="2">
        <f t="shared" si="1"/>
        <v>29952.026259417929</v>
      </c>
      <c r="H49" s="2">
        <f t="shared" si="4"/>
        <v>82.165612619234068</v>
      </c>
      <c r="K49" s="2">
        <f t="shared" si="5"/>
        <v>3738.1153344932814</v>
      </c>
      <c r="L49" s="2">
        <f t="shared" si="6"/>
        <v>6.5580624280738534E-2</v>
      </c>
      <c r="M49" s="9"/>
      <c r="P49" s="8">
        <f t="shared" si="11"/>
        <v>9.4649999999999995E-3</v>
      </c>
    </row>
    <row r="50" spans="1:16" x14ac:dyDescent="0.25">
      <c r="A50" s="14">
        <v>40</v>
      </c>
      <c r="B50" s="14">
        <v>7.9430000000000001E-2</v>
      </c>
      <c r="C50" s="14">
        <v>3705</v>
      </c>
      <c r="D50" s="14">
        <v>83.61</v>
      </c>
      <c r="E50" s="13">
        <v>93220</v>
      </c>
      <c r="F50" s="13">
        <v>0.52600000000000002</v>
      </c>
      <c r="G50" s="2">
        <f t="shared" si="1"/>
        <v>38082.863039926924</v>
      </c>
      <c r="H50" s="2">
        <f t="shared" si="4"/>
        <v>86.095673839886913</v>
      </c>
      <c r="K50" s="2">
        <f t="shared" si="5"/>
        <v>4752.8715779686627</v>
      </c>
      <c r="L50" s="2">
        <f t="shared" si="6"/>
        <v>7.999073680673964E-2</v>
      </c>
      <c r="M50" s="9"/>
      <c r="P50" s="8">
        <f t="shared" si="11"/>
        <v>1.19145E-2</v>
      </c>
    </row>
    <row r="51" spans="1:16" x14ac:dyDescent="0.25">
      <c r="A51" s="14">
        <v>40</v>
      </c>
      <c r="B51" s="14">
        <v>0.1</v>
      </c>
      <c r="C51" s="14">
        <v>4580</v>
      </c>
      <c r="D51" s="14">
        <v>82.73</v>
      </c>
      <c r="E51" s="12">
        <v>112000</v>
      </c>
      <c r="F51" s="13">
        <v>8.6809999999999998E-2</v>
      </c>
      <c r="G51" s="2">
        <f t="shared" si="1"/>
        <v>39498.209622270151</v>
      </c>
      <c r="H51" s="2">
        <f t="shared" si="4"/>
        <v>58.126340231155005</v>
      </c>
      <c r="K51" s="2">
        <f t="shared" si="5"/>
        <v>4929.5116729410784</v>
      </c>
      <c r="L51" s="2">
        <f t="shared" si="6"/>
        <v>5.8236117504467553E-3</v>
      </c>
      <c r="M51" s="9"/>
      <c r="P51" s="8">
        <f t="shared" si="11"/>
        <v>1.4999999999999999E-2</v>
      </c>
    </row>
    <row r="52" spans="1:16" x14ac:dyDescent="0.25">
      <c r="A52" s="14">
        <v>40</v>
      </c>
      <c r="B52" s="14">
        <v>0.12590000000000001</v>
      </c>
      <c r="C52" s="14">
        <v>5596</v>
      </c>
      <c r="D52" s="14">
        <v>82.24</v>
      </c>
      <c r="E52" s="12">
        <v>132000</v>
      </c>
      <c r="F52" s="13">
        <v>0.45390000000000003</v>
      </c>
      <c r="G52" s="2">
        <f t="shared" si="1"/>
        <v>51983.055318048719</v>
      </c>
      <c r="H52" s="2">
        <f t="shared" si="4"/>
        <v>68.712887085936501</v>
      </c>
      <c r="K52" s="2">
        <f t="shared" si="5"/>
        <v>6487.6631228616943</v>
      </c>
      <c r="L52" s="2">
        <f t="shared" si="6"/>
        <v>2.5389035307036331E-2</v>
      </c>
      <c r="M52" s="9"/>
      <c r="P52" s="8">
        <f t="shared" si="11"/>
        <v>1.8885000000000002E-2</v>
      </c>
    </row>
    <row r="53" spans="1:16" x14ac:dyDescent="0.25">
      <c r="A53" s="14">
        <v>40</v>
      </c>
      <c r="B53" s="14">
        <v>0.1585</v>
      </c>
      <c r="C53" s="14">
        <v>6956</v>
      </c>
      <c r="D53" s="14">
        <v>81.5</v>
      </c>
      <c r="E53" s="12">
        <v>160300</v>
      </c>
      <c r="F53" s="13">
        <v>0.19819999999999999</v>
      </c>
      <c r="G53" s="2">
        <f t="shared" si="1"/>
        <v>58521.640885114182</v>
      </c>
      <c r="H53" s="2">
        <f t="shared" si="4"/>
        <v>54.954301594838626</v>
      </c>
      <c r="K53" s="2">
        <f t="shared" si="5"/>
        <v>7303.7009682631724</v>
      </c>
      <c r="L53" s="2">
        <f t="shared" si="6"/>
        <v>2.498576514695254E-3</v>
      </c>
      <c r="M53" s="9"/>
      <c r="P53" s="8">
        <f t="shared" si="11"/>
        <v>2.3775000000000001E-2</v>
      </c>
    </row>
    <row r="54" spans="1:16" x14ac:dyDescent="0.25">
      <c r="A54" s="14">
        <v>40</v>
      </c>
      <c r="B54" s="14">
        <v>0.19950000000000001</v>
      </c>
      <c r="C54" s="14">
        <v>8526</v>
      </c>
      <c r="D54" s="14">
        <v>80.739999999999995</v>
      </c>
      <c r="E54" s="12">
        <v>189900</v>
      </c>
      <c r="F54" s="13">
        <v>7.1590000000000001E-2</v>
      </c>
      <c r="G54" s="2">
        <f t="shared" si="1"/>
        <v>63488.835962483776</v>
      </c>
      <c r="H54" s="2">
        <f t="shared" si="4"/>
        <v>41.55732741272174</v>
      </c>
      <c r="K54" s="2">
        <f t="shared" si="5"/>
        <v>7923.6239052730334</v>
      </c>
      <c r="L54" s="2">
        <f t="shared" si="6"/>
        <v>4.9916577496543308E-3</v>
      </c>
      <c r="M54" s="9"/>
      <c r="P54" s="8">
        <f t="shared" si="11"/>
        <v>2.9925E-2</v>
      </c>
    </row>
    <row r="55" spans="1:16" x14ac:dyDescent="0.25">
      <c r="A55" s="14">
        <v>40</v>
      </c>
      <c r="B55" s="14">
        <v>0.25119999999999998</v>
      </c>
      <c r="C55" s="14">
        <v>10570</v>
      </c>
      <c r="D55" s="14">
        <v>80.03</v>
      </c>
      <c r="E55" s="12">
        <v>231700</v>
      </c>
      <c r="F55" s="13">
        <v>0.34660000000000002</v>
      </c>
      <c r="G55" s="2">
        <f t="shared" si="1"/>
        <v>85790.13118191078</v>
      </c>
      <c r="H55" s="2">
        <f t="shared" si="4"/>
        <v>50.64285700881242</v>
      </c>
      <c r="K55" s="2">
        <f t="shared" si="5"/>
        <v>10706.901835012068</v>
      </c>
      <c r="L55" s="2">
        <f t="shared" si="6"/>
        <v>1.6775233121418251E-4</v>
      </c>
      <c r="P55" s="8">
        <f t="shared" si="11"/>
        <v>3.7679999999999998E-2</v>
      </c>
    </row>
    <row r="56" spans="1:16" x14ac:dyDescent="0.25">
      <c r="A56" s="14">
        <v>40</v>
      </c>
      <c r="B56" s="14">
        <v>0.31619999999999998</v>
      </c>
      <c r="C56" s="14">
        <v>12980</v>
      </c>
      <c r="D56" s="14">
        <v>79.8</v>
      </c>
      <c r="E56" s="12">
        <v>275200</v>
      </c>
      <c r="F56" s="13">
        <v>0.66879999999999995</v>
      </c>
      <c r="G56" s="2">
        <f t="shared" si="1"/>
        <v>105625.91677344359</v>
      </c>
      <c r="H56" s="2">
        <f t="shared" si="4"/>
        <v>50.945189439197897</v>
      </c>
      <c r="K56" s="2">
        <f t="shared" si="5"/>
        <v>13182.475729386411</v>
      </c>
      <c r="L56" s="2">
        <f t="shared" si="6"/>
        <v>2.4333050604437829E-4</v>
      </c>
      <c r="P56" s="8">
        <f t="shared" si="11"/>
        <v>4.7429999999999993E-2</v>
      </c>
    </row>
    <row r="57" spans="1:16" x14ac:dyDescent="0.25">
      <c r="A57" s="14">
        <v>40</v>
      </c>
      <c r="B57" s="14">
        <v>0.39810000000000001</v>
      </c>
      <c r="C57" s="14">
        <v>15980</v>
      </c>
      <c r="D57" s="14">
        <v>79</v>
      </c>
      <c r="E57" s="12">
        <v>330300</v>
      </c>
      <c r="F57" s="13">
        <v>5.321E-2</v>
      </c>
      <c r="G57" s="2">
        <f t="shared" si="1"/>
        <v>103688.27787629225</v>
      </c>
      <c r="H57" s="2">
        <f t="shared" si="4"/>
        <v>30.125038995963735</v>
      </c>
      <c r="K57" s="2">
        <f t="shared" si="5"/>
        <v>12940.651766913266</v>
      </c>
      <c r="L57" s="2">
        <f t="shared" si="6"/>
        <v>3.6174902929222583E-2</v>
      </c>
      <c r="M57" s="9"/>
      <c r="P57" s="8">
        <f t="shared" si="11"/>
        <v>5.9714999999999997E-2</v>
      </c>
    </row>
    <row r="58" spans="1:16" x14ac:dyDescent="0.25">
      <c r="A58" s="14">
        <v>40</v>
      </c>
      <c r="B58" s="14">
        <v>0.50119999999999998</v>
      </c>
      <c r="C58" s="14">
        <v>19510</v>
      </c>
      <c r="D58" s="14">
        <v>78.56</v>
      </c>
      <c r="E58" s="12">
        <v>391200</v>
      </c>
      <c r="F58" s="13">
        <v>0.59789999999999999</v>
      </c>
      <c r="G58" s="2">
        <f t="shared" si="1"/>
        <v>145077.82854835631</v>
      </c>
      <c r="H58" s="2">
        <f t="shared" si="4"/>
        <v>41.423064901331742</v>
      </c>
      <c r="K58" s="2">
        <f t="shared" si="5"/>
        <v>18106.209272605585</v>
      </c>
      <c r="L58" s="2">
        <f t="shared" si="6"/>
        <v>5.1771434652274941E-3</v>
      </c>
      <c r="P58" s="8">
        <f t="shared" si="11"/>
        <v>7.5179999999999997E-2</v>
      </c>
    </row>
    <row r="59" spans="1:16" x14ac:dyDescent="0.25">
      <c r="A59" s="14">
        <v>40</v>
      </c>
      <c r="B59" s="14">
        <v>0.63100000000000001</v>
      </c>
      <c r="C59" s="14">
        <v>23530</v>
      </c>
      <c r="D59" s="14">
        <v>78.040000000000006</v>
      </c>
      <c r="E59" s="12">
        <v>454400</v>
      </c>
      <c r="F59" s="13">
        <v>0.21740000000000001</v>
      </c>
      <c r="G59" s="2">
        <f t="shared" si="1"/>
        <v>154624.00976965248</v>
      </c>
      <c r="H59" s="2">
        <f t="shared" si="4"/>
        <v>31.040009141851513</v>
      </c>
      <c r="K59" s="2">
        <f t="shared" si="5"/>
        <v>19297.605343779851</v>
      </c>
      <c r="L59" s="2">
        <f t="shared" si="6"/>
        <v>3.2354035703082651E-2</v>
      </c>
      <c r="P59" s="8">
        <f t="shared" si="11"/>
        <v>9.4649999999999998E-2</v>
      </c>
    </row>
    <row r="60" spans="1:16" x14ac:dyDescent="0.25">
      <c r="A60" s="14">
        <v>40</v>
      </c>
      <c r="B60" s="14">
        <v>0.79430000000000001</v>
      </c>
      <c r="C60" s="14">
        <v>28830</v>
      </c>
      <c r="D60" s="14">
        <v>77.56</v>
      </c>
      <c r="E60" s="12">
        <v>546200</v>
      </c>
      <c r="F60" s="13">
        <v>1.1240000000000001</v>
      </c>
      <c r="G60" s="2">
        <f t="shared" si="1"/>
        <v>207072.84425227094</v>
      </c>
      <c r="H60" s="2">
        <f t="shared" si="4"/>
        <v>38.223893515673311</v>
      </c>
      <c r="K60" s="2">
        <f t="shared" si="5"/>
        <v>25843.399299677196</v>
      </c>
      <c r="L60" s="2">
        <f t="shared" si="6"/>
        <v>1.0731613927288022E-2</v>
      </c>
      <c r="P60" s="8">
        <f t="shared" si="11"/>
        <v>0.119145</v>
      </c>
    </row>
    <row r="61" spans="1:16" x14ac:dyDescent="0.25">
      <c r="A61" s="14">
        <v>40</v>
      </c>
      <c r="B61" s="14">
        <v>1</v>
      </c>
      <c r="C61" s="14">
        <v>35130</v>
      </c>
      <c r="D61" s="14">
        <v>76.959999999999994</v>
      </c>
      <c r="E61" s="12">
        <v>646700</v>
      </c>
      <c r="F61" s="13">
        <v>0.80620000000000003</v>
      </c>
      <c r="G61" s="2">
        <f t="shared" si="1"/>
        <v>236238.27533169827</v>
      </c>
      <c r="H61" s="2">
        <f t="shared" si="4"/>
        <v>32.772048099244209</v>
      </c>
      <c r="K61" s="2">
        <f t="shared" si="5"/>
        <v>29483.344864990453</v>
      </c>
      <c r="L61" s="2">
        <f t="shared" si="6"/>
        <v>2.5836056708833405E-2</v>
      </c>
      <c r="P61" s="8">
        <f t="shared" si="11"/>
        <v>0.15</v>
      </c>
    </row>
    <row r="62" spans="1:16" x14ac:dyDescent="0.25">
      <c r="A62" s="14">
        <v>40</v>
      </c>
      <c r="B62" s="14">
        <v>1.2589999999999999</v>
      </c>
      <c r="C62" s="14">
        <v>42560</v>
      </c>
      <c r="D62" s="14">
        <v>76.55</v>
      </c>
      <c r="E62" s="12">
        <v>761000</v>
      </c>
      <c r="F62" s="13">
        <v>0.76300000000000001</v>
      </c>
      <c r="G62" s="2">
        <f t="shared" si="1"/>
        <v>273542.3968281658</v>
      </c>
      <c r="H62" s="2">
        <f t="shared" si="4"/>
        <v>29.454694900258161</v>
      </c>
      <c r="K62" s="2">
        <f t="shared" si="5"/>
        <v>34139.026834483222</v>
      </c>
      <c r="L62" s="2">
        <f t="shared" si="6"/>
        <v>3.914905905415357E-2</v>
      </c>
      <c r="P62" s="8">
        <f t="shared" si="11"/>
        <v>0.18884999999999999</v>
      </c>
    </row>
    <row r="63" spans="1:16" x14ac:dyDescent="0.25">
      <c r="A63" s="14">
        <v>40</v>
      </c>
      <c r="B63" s="14">
        <v>1.585</v>
      </c>
      <c r="C63" s="14">
        <v>51970</v>
      </c>
      <c r="D63" s="14">
        <v>75.67</v>
      </c>
      <c r="E63" s="12">
        <v>910200</v>
      </c>
      <c r="F63" s="13">
        <v>0.3402</v>
      </c>
      <c r="G63" s="2">
        <f t="shared" si="1"/>
        <v>304111.5681514623</v>
      </c>
      <c r="H63" s="2">
        <f t="shared" si="4"/>
        <v>23.538753741373235</v>
      </c>
      <c r="K63" s="2">
        <f t="shared" si="5"/>
        <v>37954.163984025363</v>
      </c>
      <c r="L63" s="2">
        <f t="shared" si="6"/>
        <v>7.2733180950960027E-2</v>
      </c>
      <c r="P63" s="8">
        <f t="shared" si="11"/>
        <v>0.23774999999999999</v>
      </c>
    </row>
    <row r="64" spans="1:16" x14ac:dyDescent="0.25">
      <c r="A64" s="14">
        <v>40</v>
      </c>
      <c r="B64" s="14">
        <v>1.9950000000000001</v>
      </c>
      <c r="C64" s="14">
        <v>62530</v>
      </c>
      <c r="D64" s="14">
        <v>75.02</v>
      </c>
      <c r="E64" s="12">
        <v>1053000</v>
      </c>
      <c r="F64" s="13">
        <v>0.68100000000000005</v>
      </c>
      <c r="G64" s="2">
        <f t="shared" si="1"/>
        <v>366406.43531776371</v>
      </c>
      <c r="H64" s="2">
        <f t="shared" si="4"/>
        <v>23.616589945396441</v>
      </c>
      <c r="K64" s="2">
        <f t="shared" si="5"/>
        <v>45728.776499309046</v>
      </c>
      <c r="L64" s="2">
        <f t="shared" si="6"/>
        <v>7.2194640957798761E-2</v>
      </c>
      <c r="P64" s="8">
        <f t="shared" si="11"/>
        <v>0.29925000000000002</v>
      </c>
    </row>
    <row r="65" spans="1:16" x14ac:dyDescent="0.25">
      <c r="A65" s="14">
        <v>40</v>
      </c>
      <c r="B65" s="14">
        <v>2.512</v>
      </c>
      <c r="C65" s="14">
        <v>76370</v>
      </c>
      <c r="D65" s="14">
        <v>74.540000000000006</v>
      </c>
      <c r="E65" s="12">
        <v>1232000</v>
      </c>
      <c r="F65" s="13">
        <v>1.3109999999999999</v>
      </c>
      <c r="G65" s="2">
        <f t="shared" si="1"/>
        <v>444800.91257656075</v>
      </c>
      <c r="H65" s="2">
        <f t="shared" si="4"/>
        <v>23.273759509951653</v>
      </c>
      <c r="I65" s="2">
        <f t="shared" si="8"/>
        <v>35198.782453012915</v>
      </c>
      <c r="J65" s="2">
        <f t="shared" si="10"/>
        <v>0.29063093544269014</v>
      </c>
      <c r="K65" s="2">
        <f t="shared" si="5"/>
        <v>55512.675426298942</v>
      </c>
      <c r="L65" s="2">
        <f t="shared" si="6"/>
        <v>7.4588456101441949E-2</v>
      </c>
      <c r="P65" s="8">
        <f t="shared" si="11"/>
        <v>0.37679999999999997</v>
      </c>
    </row>
    <row r="66" spans="1:16" x14ac:dyDescent="0.25">
      <c r="A66" s="14">
        <v>40</v>
      </c>
      <c r="B66" s="14">
        <v>3.1619999999999999</v>
      </c>
      <c r="C66" s="14">
        <v>92420</v>
      </c>
      <c r="D66" s="14">
        <v>74.25</v>
      </c>
      <c r="E66" s="12">
        <v>1477000</v>
      </c>
      <c r="F66" s="13">
        <v>5.8929999999999998</v>
      </c>
      <c r="G66" s="2">
        <f t="shared" si="1"/>
        <v>588100.17158260499</v>
      </c>
      <c r="H66" s="2">
        <f t="shared" si="4"/>
        <v>28.765449473015018</v>
      </c>
      <c r="I66" s="2">
        <f t="shared" si="8"/>
        <v>194195.58308172962</v>
      </c>
      <c r="J66" s="2">
        <f t="shared" si="10"/>
        <v>1.2127052842681547</v>
      </c>
      <c r="K66" s="2">
        <f t="shared" si="5"/>
        <v>73396.913136046103</v>
      </c>
      <c r="L66" s="2">
        <f t="shared" si="6"/>
        <v>4.2367228360907554E-2</v>
      </c>
      <c r="P66" s="8">
        <f t="shared" si="11"/>
        <v>0.47429999999999994</v>
      </c>
    </row>
    <row r="67" spans="1:16" x14ac:dyDescent="0.25">
      <c r="A67" s="14">
        <v>40</v>
      </c>
      <c r="B67" s="14">
        <v>3.9809999999999999</v>
      </c>
      <c r="C67" s="15">
        <v>110800</v>
      </c>
      <c r="D67" s="14">
        <v>73.53</v>
      </c>
      <c r="E67" s="12">
        <v>1682000</v>
      </c>
      <c r="F67" s="13">
        <v>6.218</v>
      </c>
      <c r="G67" s="2">
        <f t="shared" ref="G67:G130" si="12">10^(($N$2/($N$2+$O$2))*LOG(E67)+($O$2/($N$2+$O$2))*LOG(F67))</f>
        <v>665951.55578831723</v>
      </c>
      <c r="H67" s="2">
        <f t="shared" si="4"/>
        <v>25.104039044411916</v>
      </c>
      <c r="I67" s="2">
        <f t="shared" si="8"/>
        <v>221215.44728242978</v>
      </c>
      <c r="J67" s="2">
        <f t="shared" si="10"/>
        <v>0.99307066091202734</v>
      </c>
      <c r="K67" s="2">
        <f t="shared" si="5"/>
        <v>83113.032192245038</v>
      </c>
      <c r="L67" s="2">
        <f t="shared" si="6"/>
        <v>6.2441204302452424E-2</v>
      </c>
      <c r="P67" s="8">
        <f t="shared" si="11"/>
        <v>0.59714999999999996</v>
      </c>
    </row>
    <row r="68" spans="1:16" x14ac:dyDescent="0.25">
      <c r="A68" s="14">
        <v>40</v>
      </c>
      <c r="B68" s="14">
        <v>5.0119999999999996</v>
      </c>
      <c r="C68" s="15">
        <v>134300</v>
      </c>
      <c r="D68" s="14">
        <v>73.16</v>
      </c>
      <c r="E68" s="12">
        <v>1997000</v>
      </c>
      <c r="F68" s="13">
        <v>10.63</v>
      </c>
      <c r="G68" s="2">
        <f t="shared" si="12"/>
        <v>812312.04771987197</v>
      </c>
      <c r="H68" s="2">
        <f t="shared" ref="H68:H131" si="13">(G68-C68)^2/C68^2</f>
        <v>25.487239305058466</v>
      </c>
      <c r="I68" s="2">
        <f t="shared" si="8"/>
        <v>322133.0691207003</v>
      </c>
      <c r="J68" s="2">
        <f t="shared" si="10"/>
        <v>1.9561046442684675</v>
      </c>
      <c r="K68" s="2">
        <f t="shared" ref="K68:K131" si="14">10^(($N$2/($N$2+$O$2))*LOG(E68)+($O$2/($N$2+$O$2))*LOG(F68)+($N$2/(($N$2+$O$2)^2)*$O$2*(-$M$2)))</f>
        <v>101379.32224269849</v>
      </c>
      <c r="L68" s="2">
        <f t="shared" ref="L68:L131" si="15">(K68-C68)^2/C68^2</f>
        <v>6.0087690232416981E-2</v>
      </c>
      <c r="P68" s="8">
        <f t="shared" si="11"/>
        <v>0.75179999999999991</v>
      </c>
    </row>
    <row r="69" spans="1:16" x14ac:dyDescent="0.25">
      <c r="A69" s="14">
        <v>40</v>
      </c>
      <c r="B69" s="14">
        <v>6.31</v>
      </c>
      <c r="C69" s="15">
        <v>159700</v>
      </c>
      <c r="D69" s="14">
        <v>72.17</v>
      </c>
      <c r="E69" s="12">
        <v>2324000</v>
      </c>
      <c r="F69" s="13">
        <v>21.08</v>
      </c>
      <c r="G69" s="2">
        <f t="shared" si="12"/>
        <v>983394.02875051799</v>
      </c>
      <c r="H69" s="2">
        <f t="shared" si="13"/>
        <v>26.602472505361263</v>
      </c>
      <c r="I69" s="2">
        <f t="shared" si="8"/>
        <v>464630.512663331</v>
      </c>
      <c r="J69" s="2">
        <f t="shared" si="10"/>
        <v>3.6457924024390547</v>
      </c>
      <c r="K69" s="2">
        <f t="shared" si="14"/>
        <v>122730.93869786435</v>
      </c>
      <c r="L69" s="2">
        <f t="shared" si="15"/>
        <v>5.3587934074929316E-2</v>
      </c>
      <c r="P69" s="8">
        <f t="shared" si="11"/>
        <v>0.9464999999999999</v>
      </c>
    </row>
    <row r="70" spans="1:16" x14ac:dyDescent="0.25">
      <c r="A70" s="14">
        <v>40</v>
      </c>
      <c r="B70" s="14">
        <v>7.9429999999999996</v>
      </c>
      <c r="C70" s="15">
        <v>192200</v>
      </c>
      <c r="D70" s="14">
        <v>71.58</v>
      </c>
      <c r="E70" s="12">
        <v>2688000</v>
      </c>
      <c r="F70" s="13">
        <v>26.37</v>
      </c>
      <c r="G70" s="2">
        <f t="shared" si="12"/>
        <v>1144043.8262705978</v>
      </c>
      <c r="H70" s="2">
        <f t="shared" si="13"/>
        <v>24.525881642362542</v>
      </c>
      <c r="I70" s="2">
        <f t="shared" si="8"/>
        <v>561411.47082520975</v>
      </c>
      <c r="J70" s="2">
        <f t="shared" si="10"/>
        <v>3.6901464663206007</v>
      </c>
      <c r="K70" s="2">
        <f t="shared" si="14"/>
        <v>142780.58296539477</v>
      </c>
      <c r="L70" s="2">
        <f t="shared" si="15"/>
        <v>6.6113244312804728E-2</v>
      </c>
      <c r="P70" s="8">
        <f t="shared" si="11"/>
        <v>1.1914499999999999</v>
      </c>
    </row>
    <row r="71" spans="1:16" x14ac:dyDescent="0.25">
      <c r="A71" s="14">
        <v>40</v>
      </c>
      <c r="B71" s="14">
        <v>10</v>
      </c>
      <c r="C71" s="15">
        <v>231900</v>
      </c>
      <c r="D71" s="14">
        <v>71.19</v>
      </c>
      <c r="E71" s="12">
        <v>3130000</v>
      </c>
      <c r="F71" s="13">
        <v>42.91</v>
      </c>
      <c r="G71" s="2">
        <f t="shared" si="12"/>
        <v>1365598.9226144198</v>
      </c>
      <c r="H71" s="2">
        <f t="shared" si="13"/>
        <v>23.89978370435384</v>
      </c>
      <c r="I71" s="2">
        <f t="shared" si="8"/>
        <v>731045.92252222192</v>
      </c>
      <c r="J71" s="2">
        <f t="shared" si="10"/>
        <v>4.6329067426120272</v>
      </c>
      <c r="K71" s="2">
        <f t="shared" si="14"/>
        <v>170431.41686574093</v>
      </c>
      <c r="L71" s="2">
        <f t="shared" si="15"/>
        <v>7.0259476249192154E-2</v>
      </c>
      <c r="P71" s="8">
        <f t="shared" si="11"/>
        <v>1.5</v>
      </c>
    </row>
    <row r="72" spans="1:16" x14ac:dyDescent="0.25">
      <c r="A72" s="14">
        <v>40</v>
      </c>
      <c r="B72" s="14">
        <v>12.59</v>
      </c>
      <c r="C72" s="15">
        <v>278300</v>
      </c>
      <c r="D72" s="14">
        <v>70.95</v>
      </c>
      <c r="E72" s="12">
        <v>3581000</v>
      </c>
      <c r="F72" s="13">
        <v>69.180000000000007</v>
      </c>
      <c r="G72" s="2">
        <f t="shared" si="12"/>
        <v>1602571.3544771038</v>
      </c>
      <c r="H72" s="2">
        <f t="shared" si="13"/>
        <v>22.642665827192211</v>
      </c>
      <c r="I72" s="2">
        <f t="shared" si="8"/>
        <v>923449.84216219932</v>
      </c>
      <c r="J72" s="2">
        <f t="shared" si="10"/>
        <v>5.3739643126361845</v>
      </c>
      <c r="K72" s="2">
        <f t="shared" si="14"/>
        <v>200006.38697713797</v>
      </c>
      <c r="L72" s="2">
        <f t="shared" si="15"/>
        <v>7.9145505496110768E-2</v>
      </c>
      <c r="P72" s="8">
        <f t="shared" si="11"/>
        <v>1.8884999999999998</v>
      </c>
    </row>
    <row r="73" spans="1:16" x14ac:dyDescent="0.25">
      <c r="A73" s="14">
        <v>40</v>
      </c>
      <c r="B73" s="14">
        <v>15.85</v>
      </c>
      <c r="C73" s="15">
        <v>333300</v>
      </c>
      <c r="D73" s="14">
        <v>70.319999999999993</v>
      </c>
      <c r="E73" s="12">
        <v>4100000</v>
      </c>
      <c r="F73" s="13">
        <v>116.6</v>
      </c>
      <c r="G73" s="2">
        <f t="shared" si="12"/>
        <v>1888151.3220007564</v>
      </c>
      <c r="H73" s="2">
        <f t="shared" si="13"/>
        <v>21.762415967316805</v>
      </c>
      <c r="I73" s="2">
        <f t="shared" si="8"/>
        <v>1166621.4149580305</v>
      </c>
      <c r="J73" s="2">
        <f t="shared" si="10"/>
        <v>6.2510713774136546</v>
      </c>
      <c r="K73" s="2">
        <f t="shared" si="14"/>
        <v>235647.7438115059</v>
      </c>
      <c r="L73" s="2">
        <f t="shared" si="15"/>
        <v>8.5840835557032605E-2</v>
      </c>
      <c r="P73" s="8">
        <f t="shared" si="11"/>
        <v>2.3774999999999999</v>
      </c>
    </row>
    <row r="74" spans="1:16" x14ac:dyDescent="0.25">
      <c r="A74" s="14">
        <v>40</v>
      </c>
      <c r="B74" s="14">
        <v>19.95</v>
      </c>
      <c r="C74" s="15">
        <v>399500</v>
      </c>
      <c r="D74" s="14">
        <v>69.88</v>
      </c>
      <c r="E74" s="12">
        <v>4634000</v>
      </c>
      <c r="F74" s="13">
        <v>169.6</v>
      </c>
      <c r="G74" s="2">
        <f t="shared" si="12"/>
        <v>2174323.5222081118</v>
      </c>
      <c r="H74" s="2">
        <f t="shared" si="13"/>
        <v>19.736802009916701</v>
      </c>
      <c r="I74" s="2">
        <f t="shared" si="8"/>
        <v>1401189.874579414</v>
      </c>
      <c r="J74" s="2">
        <f t="shared" si="10"/>
        <v>6.2868485784635189</v>
      </c>
      <c r="K74" s="2">
        <f t="shared" si="14"/>
        <v>271363.01331065781</v>
      </c>
      <c r="L74" s="2">
        <f t="shared" si="15"/>
        <v>0.10287632605728786</v>
      </c>
      <c r="P74" s="8">
        <f t="shared" si="11"/>
        <v>2.9924999999999997</v>
      </c>
    </row>
    <row r="75" spans="1:16" x14ac:dyDescent="0.25">
      <c r="A75" s="14">
        <v>40</v>
      </c>
      <c r="B75" s="14">
        <v>25.12</v>
      </c>
      <c r="C75" s="15">
        <v>475900</v>
      </c>
      <c r="D75" s="14">
        <v>69.31</v>
      </c>
      <c r="E75" s="12">
        <v>5203000</v>
      </c>
      <c r="F75" s="13">
        <v>277</v>
      </c>
      <c r="G75" s="2">
        <f t="shared" si="12"/>
        <v>2510024.553430072</v>
      </c>
      <c r="H75" s="2">
        <f t="shared" si="13"/>
        <v>18.269374340665287</v>
      </c>
      <c r="I75" s="2">
        <f t="shared" si="8"/>
        <v>1703784.2365225046</v>
      </c>
      <c r="J75" s="2">
        <f t="shared" si="10"/>
        <v>6.6570748236923656</v>
      </c>
      <c r="K75" s="2">
        <f t="shared" si="14"/>
        <v>313259.65034440241</v>
      </c>
      <c r="L75" s="2">
        <f t="shared" si="15"/>
        <v>0.11679525226042349</v>
      </c>
      <c r="P75" s="8">
        <f t="shared" si="11"/>
        <v>3.7679999999999998</v>
      </c>
    </row>
    <row r="76" spans="1:16" x14ac:dyDescent="0.25">
      <c r="A76" s="14">
        <v>40</v>
      </c>
      <c r="B76" s="14">
        <v>31.62</v>
      </c>
      <c r="C76" s="15">
        <v>568900</v>
      </c>
      <c r="D76" s="14">
        <v>68.86</v>
      </c>
      <c r="E76" s="12">
        <v>5878000</v>
      </c>
      <c r="F76" s="13">
        <v>451.2</v>
      </c>
      <c r="G76" s="2">
        <f t="shared" si="12"/>
        <v>2913567.6133140554</v>
      </c>
      <c r="H76" s="2">
        <f t="shared" si="13"/>
        <v>16.985983648441859</v>
      </c>
      <c r="I76" s="2">
        <f t="shared" si="8"/>
        <v>2068771.9159918847</v>
      </c>
      <c r="J76" s="2">
        <f t="shared" si="10"/>
        <v>6.9508269957932498</v>
      </c>
      <c r="K76" s="2">
        <f t="shared" si="14"/>
        <v>363623.20462335012</v>
      </c>
      <c r="L76" s="2">
        <f t="shared" si="15"/>
        <v>0.13019906063799216</v>
      </c>
      <c r="P76" s="8">
        <f t="shared" si="11"/>
        <v>4.7430000000000003</v>
      </c>
    </row>
    <row r="77" spans="1:16" x14ac:dyDescent="0.25">
      <c r="A77" s="14">
        <v>40</v>
      </c>
      <c r="B77" s="14">
        <v>39.81</v>
      </c>
      <c r="C77" s="15">
        <v>678100</v>
      </c>
      <c r="D77" s="14">
        <v>68.12</v>
      </c>
      <c r="E77" s="12">
        <v>6467000</v>
      </c>
      <c r="F77" s="13">
        <v>710.7</v>
      </c>
      <c r="G77" s="2">
        <f t="shared" si="12"/>
        <v>3291867.726360241</v>
      </c>
      <c r="H77" s="2">
        <f t="shared" si="13"/>
        <v>14.857525818358168</v>
      </c>
      <c r="I77" s="2">
        <f t="shared" si="8"/>
        <v>2428611.3785659643</v>
      </c>
      <c r="J77" s="2">
        <f t="shared" si="10"/>
        <v>6.6641135346291831</v>
      </c>
      <c r="K77" s="2">
        <f t="shared" si="14"/>
        <v>410836.35278803698</v>
      </c>
      <c r="L77" s="2">
        <f t="shared" si="15"/>
        <v>0.15534321626918138</v>
      </c>
      <c r="P77" s="8">
        <f t="shared" si="11"/>
        <v>5.9714999999999998</v>
      </c>
    </row>
    <row r="78" spans="1:16" x14ac:dyDescent="0.25">
      <c r="A78" s="14">
        <v>40</v>
      </c>
      <c r="B78" s="14">
        <v>50</v>
      </c>
      <c r="C78" s="15">
        <v>797200</v>
      </c>
      <c r="D78" s="14">
        <v>66.98</v>
      </c>
      <c r="E78" s="12">
        <v>6439000</v>
      </c>
      <c r="F78" s="13">
        <v>1083</v>
      </c>
      <c r="G78" s="2">
        <f t="shared" si="12"/>
        <v>3382585.6163276271</v>
      </c>
      <c r="H78" s="2">
        <f t="shared" si="13"/>
        <v>10.517586114109154</v>
      </c>
      <c r="I78" s="2">
        <f t="shared" si="8"/>
        <v>2589358.4918976692</v>
      </c>
      <c r="J78" s="2">
        <f t="shared" si="10"/>
        <v>5.0538023009045956</v>
      </c>
      <c r="K78" s="2">
        <f t="shared" si="14"/>
        <v>422158.25577593024</v>
      </c>
      <c r="L78" s="2">
        <f t="shared" si="15"/>
        <v>0.22132202723114783</v>
      </c>
      <c r="P78" s="8">
        <f t="shared" si="11"/>
        <v>7.5</v>
      </c>
    </row>
    <row r="79" spans="1:16" x14ac:dyDescent="0.25">
      <c r="A79" s="14">
        <v>50</v>
      </c>
      <c r="B79" s="14">
        <v>0.01</v>
      </c>
      <c r="C79" s="14">
        <v>92.64</v>
      </c>
      <c r="D79" s="14">
        <v>88.39</v>
      </c>
      <c r="E79" s="13">
        <v>2009</v>
      </c>
      <c r="F79" s="13">
        <v>0.1201</v>
      </c>
      <c r="G79" s="2">
        <f t="shared" si="12"/>
        <v>977.53599222615014</v>
      </c>
      <c r="H79" s="2">
        <f t="shared" si="13"/>
        <v>91.240438438539229</v>
      </c>
      <c r="K79" s="2">
        <f t="shared" si="14"/>
        <v>121.9998357009551</v>
      </c>
      <c r="L79" s="2">
        <f t="shared" si="15"/>
        <v>0.10044079674061415</v>
      </c>
      <c r="P79" s="8">
        <f>B79*$S$4</f>
        <v>2.5000000000000001E-4</v>
      </c>
    </row>
    <row r="80" spans="1:16" x14ac:dyDescent="0.25">
      <c r="A80" s="14">
        <v>50</v>
      </c>
      <c r="B80" s="14">
        <v>1.259E-2</v>
      </c>
      <c r="C80" s="14">
        <v>116.5</v>
      </c>
      <c r="D80" s="14">
        <v>88.68</v>
      </c>
      <c r="E80" s="13">
        <v>2530</v>
      </c>
      <c r="F80" s="13">
        <v>0.15989999999999999</v>
      </c>
      <c r="G80" s="2">
        <f t="shared" si="12"/>
        <v>1236.127680737774</v>
      </c>
      <c r="H80" s="2">
        <f t="shared" si="13"/>
        <v>92.362441266131015</v>
      </c>
      <c r="K80" s="2">
        <f t="shared" si="14"/>
        <v>154.27296299543542</v>
      </c>
      <c r="L80" s="2">
        <f t="shared" si="15"/>
        <v>0.10512602799495542</v>
      </c>
      <c r="P80" s="8">
        <f t="shared" ref="P80:P116" si="16">B80*$S$4</f>
        <v>3.1475000000000003E-4</v>
      </c>
    </row>
    <row r="81" spans="1:16" x14ac:dyDescent="0.25">
      <c r="A81" s="14">
        <v>50</v>
      </c>
      <c r="B81" s="14">
        <v>1.585E-2</v>
      </c>
      <c r="C81" s="14">
        <v>147</v>
      </c>
      <c r="D81" s="14">
        <v>88.48</v>
      </c>
      <c r="E81" s="13">
        <v>3158</v>
      </c>
      <c r="F81" s="13">
        <v>1.17E-2</v>
      </c>
      <c r="G81" s="2">
        <f t="shared" si="12"/>
        <v>1250.5442655867153</v>
      </c>
      <c r="H81" s="2">
        <f t="shared" si="13"/>
        <v>56.356608177579844</v>
      </c>
      <c r="K81" s="2">
        <f t="shared" si="14"/>
        <v>156.07220209959806</v>
      </c>
      <c r="L81" s="2">
        <f t="shared" si="15"/>
        <v>3.8088227560716102E-3</v>
      </c>
      <c r="P81" s="8">
        <f t="shared" si="16"/>
        <v>3.9625000000000001E-4</v>
      </c>
    </row>
    <row r="82" spans="1:16" x14ac:dyDescent="0.25">
      <c r="A82" s="14">
        <v>49.9</v>
      </c>
      <c r="B82" s="14">
        <v>1.9949999999999999E-2</v>
      </c>
      <c r="C82" s="14">
        <v>188.3</v>
      </c>
      <c r="D82" s="14">
        <v>88.82</v>
      </c>
      <c r="E82" s="13">
        <v>3936</v>
      </c>
      <c r="F82" s="13">
        <v>5.7279999999999998E-2</v>
      </c>
      <c r="G82" s="2">
        <f t="shared" si="12"/>
        <v>1724.864308280951</v>
      </c>
      <c r="H82" s="2">
        <f t="shared" si="13"/>
        <v>66.588746883410181</v>
      </c>
      <c r="K82" s="2">
        <f t="shared" si="14"/>
        <v>215.2689659410868</v>
      </c>
      <c r="L82" s="2">
        <f t="shared" si="15"/>
        <v>2.0512941883270058E-2</v>
      </c>
      <c r="P82" s="8">
        <f t="shared" si="16"/>
        <v>4.9874999999999995E-4</v>
      </c>
    </row>
    <row r="83" spans="1:16" x14ac:dyDescent="0.25">
      <c r="A83" s="14">
        <v>50</v>
      </c>
      <c r="B83" s="14">
        <v>2.512E-2</v>
      </c>
      <c r="C83" s="14">
        <v>231.9</v>
      </c>
      <c r="D83" s="14">
        <v>89.01</v>
      </c>
      <c r="E83" s="13">
        <v>4901</v>
      </c>
      <c r="F83" s="13">
        <v>0.1235</v>
      </c>
      <c r="G83" s="2">
        <f t="shared" si="12"/>
        <v>2236.8988746971427</v>
      </c>
      <c r="H83" s="2">
        <f t="shared" si="13"/>
        <v>74.752680298302735</v>
      </c>
      <c r="K83" s="2">
        <f t="shared" si="14"/>
        <v>279.1726313536779</v>
      </c>
      <c r="L83" s="2">
        <f t="shared" si="15"/>
        <v>4.1554499634712853E-2</v>
      </c>
      <c r="M83" s="9"/>
      <c r="P83" s="8">
        <f t="shared" si="16"/>
        <v>6.2800000000000009E-4</v>
      </c>
    </row>
    <row r="84" spans="1:16" x14ac:dyDescent="0.25">
      <c r="A84" s="14">
        <v>50.1</v>
      </c>
      <c r="B84" s="14">
        <v>3.1620000000000002E-2</v>
      </c>
      <c r="C84" s="14">
        <v>284.8</v>
      </c>
      <c r="D84" s="14">
        <v>88.47</v>
      </c>
      <c r="E84" s="13">
        <v>6069</v>
      </c>
      <c r="F84" s="13">
        <v>0.21479999999999999</v>
      </c>
      <c r="G84" s="2">
        <f t="shared" si="12"/>
        <v>2840.581772783808</v>
      </c>
      <c r="H84" s="2">
        <f t="shared" si="13"/>
        <v>80.531829823584346</v>
      </c>
      <c r="K84" s="2">
        <f t="shared" si="14"/>
        <v>354.51432206148263</v>
      </c>
      <c r="L84" s="2">
        <f t="shared" si="15"/>
        <v>5.9918929661019284E-2</v>
      </c>
      <c r="M84" s="9"/>
      <c r="P84" s="8">
        <f t="shared" si="16"/>
        <v>7.9050000000000008E-4</v>
      </c>
    </row>
    <row r="85" spans="1:16" x14ac:dyDescent="0.25">
      <c r="A85" s="14">
        <v>50</v>
      </c>
      <c r="B85" s="14">
        <v>3.9809999999999998E-2</v>
      </c>
      <c r="C85" s="14">
        <v>360.6</v>
      </c>
      <c r="D85" s="14">
        <v>88.34</v>
      </c>
      <c r="E85" s="13">
        <v>7464</v>
      </c>
      <c r="F85" s="13">
        <v>0.22309999999999999</v>
      </c>
      <c r="G85" s="2">
        <f t="shared" si="12"/>
        <v>3450.0512951610167</v>
      </c>
      <c r="H85" s="2">
        <f t="shared" si="13"/>
        <v>73.402569215632809</v>
      </c>
      <c r="K85" s="2">
        <f t="shared" si="14"/>
        <v>430.57820327513434</v>
      </c>
      <c r="L85" s="2">
        <f t="shared" si="15"/>
        <v>3.7659463641327579E-2</v>
      </c>
      <c r="M85" s="9"/>
      <c r="P85" s="8">
        <f t="shared" si="16"/>
        <v>9.9525000000000004E-4</v>
      </c>
    </row>
    <row r="86" spans="1:16" x14ac:dyDescent="0.25">
      <c r="A86" s="14">
        <v>49.9</v>
      </c>
      <c r="B86" s="14">
        <v>5.0119999999999998E-2</v>
      </c>
      <c r="C86" s="14">
        <v>457.1</v>
      </c>
      <c r="D86" s="14">
        <v>87.79</v>
      </c>
      <c r="E86" s="13">
        <v>9159</v>
      </c>
      <c r="F86" s="13">
        <v>0.2349</v>
      </c>
      <c r="G86" s="2">
        <f t="shared" si="12"/>
        <v>4185.7816948283689</v>
      </c>
      <c r="H86" s="2">
        <f t="shared" si="13"/>
        <v>66.540824636785942</v>
      </c>
      <c r="K86" s="2">
        <f t="shared" si="14"/>
        <v>522.39987387695658</v>
      </c>
      <c r="L86" s="2">
        <f t="shared" si="15"/>
        <v>2.0408084431089383E-2</v>
      </c>
      <c r="M86" s="9"/>
      <c r="P86" s="8">
        <f t="shared" si="16"/>
        <v>1.253E-3</v>
      </c>
    </row>
    <row r="87" spans="1:16" x14ac:dyDescent="0.25">
      <c r="A87" s="14">
        <v>49.9</v>
      </c>
      <c r="B87" s="14">
        <v>6.3100000000000003E-2</v>
      </c>
      <c r="C87" s="14">
        <v>576.20000000000005</v>
      </c>
      <c r="D87" s="14">
        <v>87.01</v>
      </c>
      <c r="E87" s="13">
        <v>11270</v>
      </c>
      <c r="F87" s="13">
        <v>0.19900000000000001</v>
      </c>
      <c r="G87" s="2">
        <f t="shared" si="12"/>
        <v>5010.0792378958904</v>
      </c>
      <c r="H87" s="2">
        <f t="shared" si="13"/>
        <v>59.213565544825691</v>
      </c>
      <c r="K87" s="2">
        <f t="shared" si="14"/>
        <v>625.27502693799374</v>
      </c>
      <c r="L87" s="2">
        <f t="shared" si="15"/>
        <v>7.2539504624211703E-3</v>
      </c>
      <c r="M87" s="9"/>
      <c r="P87" s="8">
        <f t="shared" si="16"/>
        <v>1.5775000000000001E-3</v>
      </c>
    </row>
    <row r="88" spans="1:16" x14ac:dyDescent="0.25">
      <c r="A88" s="14">
        <v>49.8</v>
      </c>
      <c r="B88" s="14">
        <v>7.9430000000000001E-2</v>
      </c>
      <c r="C88" s="14">
        <v>717.6</v>
      </c>
      <c r="D88" s="14">
        <v>86.46</v>
      </c>
      <c r="E88" s="13">
        <v>13960</v>
      </c>
      <c r="F88" s="13">
        <v>0.21679999999999999</v>
      </c>
      <c r="G88" s="2">
        <f t="shared" si="12"/>
        <v>6147.1820432744298</v>
      </c>
      <c r="H88" s="2">
        <f t="shared" si="13"/>
        <v>57.249004572112291</v>
      </c>
      <c r="K88" s="2">
        <f t="shared" si="14"/>
        <v>767.18934675281184</v>
      </c>
      <c r="L88" s="2">
        <f t="shared" si="15"/>
        <v>4.775423744970011E-3</v>
      </c>
      <c r="M88" s="9"/>
      <c r="P88" s="8">
        <f t="shared" si="16"/>
        <v>1.9857500000000001E-3</v>
      </c>
    </row>
    <row r="89" spans="1:16" x14ac:dyDescent="0.25">
      <c r="A89" s="14">
        <v>49.8</v>
      </c>
      <c r="B89" s="14">
        <v>0.1</v>
      </c>
      <c r="C89" s="14">
        <v>897.8</v>
      </c>
      <c r="D89" s="14">
        <v>86.45</v>
      </c>
      <c r="E89" s="13">
        <v>17090</v>
      </c>
      <c r="F89" s="13">
        <v>0.26850000000000002</v>
      </c>
      <c r="G89" s="2">
        <f t="shared" si="12"/>
        <v>7531.9111923000737</v>
      </c>
      <c r="H89" s="2">
        <f t="shared" si="13"/>
        <v>54.601715844742714</v>
      </c>
      <c r="K89" s="2">
        <f t="shared" si="14"/>
        <v>940.00828131370906</v>
      </c>
      <c r="L89" s="2">
        <f t="shared" si="15"/>
        <v>2.2102232072563179E-3</v>
      </c>
      <c r="M89" s="9"/>
      <c r="P89" s="8">
        <f t="shared" si="16"/>
        <v>2.5000000000000005E-3</v>
      </c>
    </row>
    <row r="90" spans="1:16" x14ac:dyDescent="0.25">
      <c r="A90" s="14">
        <v>49.8</v>
      </c>
      <c r="B90" s="14">
        <v>0.12590000000000001</v>
      </c>
      <c r="C90" s="14">
        <v>1130</v>
      </c>
      <c r="D90" s="14">
        <v>85.93</v>
      </c>
      <c r="E90" s="13">
        <v>20480</v>
      </c>
      <c r="F90" s="13">
        <v>0.33539999999999998</v>
      </c>
      <c r="G90" s="2">
        <f t="shared" si="12"/>
        <v>9053.7542253836255</v>
      </c>
      <c r="H90" s="2">
        <f t="shared" si="13"/>
        <v>49.170554486870429</v>
      </c>
      <c r="K90" s="2">
        <f t="shared" si="14"/>
        <v>1129.9394976324252</v>
      </c>
      <c r="L90" s="2">
        <f t="shared" si="15"/>
        <v>2.8667370053719841E-9</v>
      </c>
      <c r="M90" s="9"/>
      <c r="P90" s="8">
        <f t="shared" si="16"/>
        <v>3.1475000000000006E-3</v>
      </c>
    </row>
    <row r="91" spans="1:16" x14ac:dyDescent="0.25">
      <c r="A91" s="14">
        <v>49.9</v>
      </c>
      <c r="B91" s="14">
        <v>0.1585</v>
      </c>
      <c r="C91" s="14">
        <v>1389</v>
      </c>
      <c r="D91" s="14">
        <v>85.73</v>
      </c>
      <c r="E91" s="13">
        <v>25390</v>
      </c>
      <c r="F91" s="13">
        <v>0.40300000000000002</v>
      </c>
      <c r="G91" s="2">
        <f t="shared" si="12"/>
        <v>11198.367775673516</v>
      </c>
      <c r="H91" s="2">
        <f t="shared" si="13"/>
        <v>49.874383867911028</v>
      </c>
      <c r="K91" s="2">
        <f t="shared" si="14"/>
        <v>1397.5946048183694</v>
      </c>
      <c r="L91" s="2">
        <f t="shared" si="15"/>
        <v>3.8286646951926539E-5</v>
      </c>
      <c r="M91" s="9"/>
      <c r="P91" s="8">
        <f t="shared" si="16"/>
        <v>3.9624999999999999E-3</v>
      </c>
    </row>
    <row r="92" spans="1:16" x14ac:dyDescent="0.25">
      <c r="A92" s="14">
        <v>49.9</v>
      </c>
      <c r="B92" s="14">
        <v>0.19950000000000001</v>
      </c>
      <c r="C92" s="14">
        <v>1737</v>
      </c>
      <c r="D92" s="14">
        <v>85.44</v>
      </c>
      <c r="E92" s="13">
        <v>30660</v>
      </c>
      <c r="F92" s="13">
        <v>0.91700000000000004</v>
      </c>
      <c r="G92" s="2">
        <f t="shared" si="12"/>
        <v>14172.485328759163</v>
      </c>
      <c r="H92" s="2">
        <f t="shared" si="13"/>
        <v>51.253773110417214</v>
      </c>
      <c r="K92" s="2">
        <f t="shared" si="14"/>
        <v>1768.774649049247</v>
      </c>
      <c r="L92" s="2">
        <f t="shared" si="15"/>
        <v>3.3462769974198202E-4</v>
      </c>
      <c r="M92" s="9"/>
      <c r="P92" s="8">
        <f t="shared" si="16"/>
        <v>4.9875000000000006E-3</v>
      </c>
    </row>
    <row r="93" spans="1:16" x14ac:dyDescent="0.25">
      <c r="A93" s="14">
        <v>49.9</v>
      </c>
      <c r="B93" s="14">
        <v>0.25119999999999998</v>
      </c>
      <c r="C93" s="14">
        <v>2134</v>
      </c>
      <c r="D93" s="14">
        <v>85.16</v>
      </c>
      <c r="E93" s="13">
        <v>37870</v>
      </c>
      <c r="F93" s="13">
        <v>0.4839</v>
      </c>
      <c r="G93" s="2">
        <f t="shared" si="12"/>
        <v>16436.558286796571</v>
      </c>
      <c r="H93" s="2">
        <f t="shared" si="13"/>
        <v>44.919883623647941</v>
      </c>
      <c r="K93" s="2">
        <f t="shared" si="14"/>
        <v>2051.3386989585561</v>
      </c>
      <c r="L93" s="2">
        <f t="shared" si="15"/>
        <v>1.5004296681531888E-3</v>
      </c>
      <c r="M93" s="9"/>
      <c r="P93" s="8">
        <f t="shared" si="16"/>
        <v>6.28E-3</v>
      </c>
    </row>
    <row r="94" spans="1:16" x14ac:dyDescent="0.25">
      <c r="A94" s="14">
        <v>50</v>
      </c>
      <c r="B94" s="14">
        <v>0.31619999999999998</v>
      </c>
      <c r="C94" s="14">
        <v>2638</v>
      </c>
      <c r="D94" s="14">
        <v>84.28</v>
      </c>
      <c r="E94" s="13">
        <v>45760</v>
      </c>
      <c r="F94" s="13">
        <v>1.329</v>
      </c>
      <c r="G94" s="2">
        <f t="shared" si="12"/>
        <v>21106.432248713485</v>
      </c>
      <c r="H94" s="2">
        <f t="shared" si="13"/>
        <v>49.012908917563998</v>
      </c>
      <c r="K94" s="2">
        <f t="shared" si="14"/>
        <v>2634.1549437093986</v>
      </c>
      <c r="L94" s="2">
        <f t="shared" si="15"/>
        <v>2.1244955309800373E-6</v>
      </c>
      <c r="M94" s="9"/>
      <c r="P94" s="8">
        <f t="shared" si="16"/>
        <v>7.9050000000000006E-3</v>
      </c>
    </row>
    <row r="95" spans="1:16" x14ac:dyDescent="0.25">
      <c r="A95" s="14">
        <v>50</v>
      </c>
      <c r="B95" s="14">
        <v>0.39810000000000001</v>
      </c>
      <c r="C95" s="14">
        <v>3219</v>
      </c>
      <c r="D95" s="14">
        <v>84.31</v>
      </c>
      <c r="E95" s="13">
        <v>56290</v>
      </c>
      <c r="F95" s="13">
        <v>2.4079999999999999</v>
      </c>
      <c r="G95" s="2">
        <f t="shared" si="12"/>
        <v>26718.883295354375</v>
      </c>
      <c r="H95" s="2">
        <f t="shared" si="13"/>
        <v>53.29536705410063</v>
      </c>
      <c r="K95" s="2">
        <f t="shared" si="14"/>
        <v>3334.6080329204929</v>
      </c>
      <c r="L95" s="2">
        <f t="shared" si="15"/>
        <v>1.2898347403301133E-3</v>
      </c>
      <c r="M95" s="9"/>
      <c r="P95" s="8">
        <f t="shared" si="16"/>
        <v>9.9525000000000013E-3</v>
      </c>
    </row>
    <row r="96" spans="1:16" x14ac:dyDescent="0.25">
      <c r="A96" s="14">
        <v>50.1</v>
      </c>
      <c r="B96" s="14">
        <v>0.50119999999999998</v>
      </c>
      <c r="C96" s="14">
        <v>3988</v>
      </c>
      <c r="D96" s="14">
        <v>83.7</v>
      </c>
      <c r="E96" s="13">
        <v>68090</v>
      </c>
      <c r="F96" s="13">
        <v>2.1930000000000001</v>
      </c>
      <c r="G96" s="2">
        <f t="shared" si="12"/>
        <v>31647.490789407064</v>
      </c>
      <c r="H96" s="2">
        <f t="shared" si="13"/>
        <v>48.103653408149107</v>
      </c>
      <c r="K96" s="2">
        <f t="shared" si="14"/>
        <v>3949.7151075353208</v>
      </c>
      <c r="L96" s="2">
        <f t="shared" si="15"/>
        <v>9.2160445166495408E-5</v>
      </c>
      <c r="M96" s="9"/>
      <c r="P96" s="8">
        <f t="shared" si="16"/>
        <v>1.2529999999999999E-2</v>
      </c>
    </row>
    <row r="97" spans="1:16" x14ac:dyDescent="0.25">
      <c r="A97" s="14">
        <v>50.1</v>
      </c>
      <c r="B97" s="14">
        <v>0.63100000000000001</v>
      </c>
      <c r="C97" s="14">
        <v>5015</v>
      </c>
      <c r="D97" s="14">
        <v>82.54</v>
      </c>
      <c r="E97" s="13">
        <v>80250</v>
      </c>
      <c r="F97" s="13">
        <v>2.1549999999999998</v>
      </c>
      <c r="G97" s="2">
        <f t="shared" si="12"/>
        <v>36800.406328323421</v>
      </c>
      <c r="H97" s="2">
        <f t="shared" si="13"/>
        <v>40.171094113735471</v>
      </c>
      <c r="K97" s="2">
        <f t="shared" si="14"/>
        <v>4592.8165934428162</v>
      </c>
      <c r="L97" s="2">
        <f t="shared" si="15"/>
        <v>7.0869675628042446E-3</v>
      </c>
      <c r="P97" s="8">
        <f t="shared" si="16"/>
        <v>1.5775000000000001E-2</v>
      </c>
    </row>
    <row r="98" spans="1:16" x14ac:dyDescent="0.25">
      <c r="A98" s="14">
        <v>50.2</v>
      </c>
      <c r="B98" s="14">
        <v>0.79430000000000001</v>
      </c>
      <c r="C98" s="14">
        <v>6114</v>
      </c>
      <c r="D98" s="14">
        <v>82.73</v>
      </c>
      <c r="E98" s="13">
        <v>98300</v>
      </c>
      <c r="F98" s="13">
        <v>0.61839999999999995</v>
      </c>
      <c r="G98" s="2">
        <f t="shared" si="12"/>
        <v>40483.049432784748</v>
      </c>
      <c r="H98" s="2">
        <f t="shared" si="13"/>
        <v>31.599788269772201</v>
      </c>
      <c r="K98" s="2">
        <f t="shared" si="14"/>
        <v>5052.4230501487064</v>
      </c>
      <c r="L98" s="2">
        <f t="shared" si="15"/>
        <v>3.0147554668034423E-2</v>
      </c>
      <c r="P98" s="8">
        <f t="shared" si="16"/>
        <v>1.98575E-2</v>
      </c>
    </row>
    <row r="99" spans="1:16" x14ac:dyDescent="0.25">
      <c r="A99" s="14">
        <v>50.2</v>
      </c>
      <c r="B99" s="14">
        <v>1</v>
      </c>
      <c r="C99" s="14">
        <v>7556</v>
      </c>
      <c r="D99" s="14">
        <v>82.37</v>
      </c>
      <c r="E99" s="12">
        <v>118300</v>
      </c>
      <c r="F99" s="13">
        <v>1.0629999999999999</v>
      </c>
      <c r="G99" s="2">
        <f t="shared" si="12"/>
        <v>50023.436544340992</v>
      </c>
      <c r="H99" s="2">
        <f t="shared" si="13"/>
        <v>31.588441150747592</v>
      </c>
      <c r="K99" s="2">
        <f t="shared" si="14"/>
        <v>6243.0959966074406</v>
      </c>
      <c r="L99" s="2">
        <f t="shared" si="15"/>
        <v>3.0191316205230162E-2</v>
      </c>
      <c r="P99" s="8">
        <f t="shared" si="16"/>
        <v>2.5000000000000001E-2</v>
      </c>
    </row>
    <row r="100" spans="1:16" x14ac:dyDescent="0.25">
      <c r="A100" s="14">
        <v>50.2</v>
      </c>
      <c r="B100" s="14">
        <v>1.2589999999999999</v>
      </c>
      <c r="C100" s="14">
        <v>9301</v>
      </c>
      <c r="D100" s="14">
        <v>81.81</v>
      </c>
      <c r="E100" s="12">
        <v>141600</v>
      </c>
      <c r="F100" s="13">
        <v>0.37380000000000002</v>
      </c>
      <c r="G100" s="2">
        <f t="shared" si="12"/>
        <v>54682.28624998407</v>
      </c>
      <c r="H100" s="2">
        <f t="shared" si="13"/>
        <v>23.80643216855389</v>
      </c>
      <c r="K100" s="2">
        <f t="shared" si="14"/>
        <v>6824.5363764644781</v>
      </c>
      <c r="L100" s="2">
        <f t="shared" si="15"/>
        <v>7.0893206083574134E-2</v>
      </c>
      <c r="P100" s="8">
        <f t="shared" si="16"/>
        <v>3.1474999999999996E-2</v>
      </c>
    </row>
    <row r="101" spans="1:16" x14ac:dyDescent="0.25">
      <c r="A101" s="14">
        <v>50.2</v>
      </c>
      <c r="B101" s="14">
        <v>1.585</v>
      </c>
      <c r="C101" s="14">
        <v>11300</v>
      </c>
      <c r="D101" s="14">
        <v>81.239999999999995</v>
      </c>
      <c r="E101" s="12">
        <v>172600</v>
      </c>
      <c r="F101" s="13">
        <v>0.58730000000000004</v>
      </c>
      <c r="G101" s="2">
        <f t="shared" si="12"/>
        <v>67918.856038804603</v>
      </c>
      <c r="H101" s="2">
        <f t="shared" si="13"/>
        <v>25.105292968461747</v>
      </c>
      <c r="K101" s="2">
        <f t="shared" si="14"/>
        <v>8476.5055646299206</v>
      </c>
      <c r="L101" s="2">
        <f t="shared" si="15"/>
        <v>6.2433399847801732E-2</v>
      </c>
      <c r="P101" s="8">
        <f t="shared" si="16"/>
        <v>3.9625E-2</v>
      </c>
    </row>
    <row r="102" spans="1:16" x14ac:dyDescent="0.25">
      <c r="A102" s="14">
        <v>50.2</v>
      </c>
      <c r="B102" s="14">
        <v>1.9950000000000001</v>
      </c>
      <c r="C102" s="14">
        <v>13870</v>
      </c>
      <c r="D102" s="14">
        <v>80.66</v>
      </c>
      <c r="E102" s="12">
        <v>204500</v>
      </c>
      <c r="F102" s="13">
        <v>1.1020000000000001</v>
      </c>
      <c r="G102" s="2">
        <f t="shared" si="12"/>
        <v>83259.382406945166</v>
      </c>
      <c r="H102" s="2">
        <f t="shared" si="13"/>
        <v>25.028402010934116</v>
      </c>
      <c r="K102" s="2">
        <f t="shared" si="14"/>
        <v>10391.055730928394</v>
      </c>
      <c r="L102" s="2">
        <f t="shared" si="15"/>
        <v>6.2913235566776318E-2</v>
      </c>
      <c r="P102" s="8">
        <f t="shared" si="16"/>
        <v>4.9875000000000003E-2</v>
      </c>
    </row>
    <row r="103" spans="1:16" x14ac:dyDescent="0.25">
      <c r="A103" s="14">
        <v>50.2</v>
      </c>
      <c r="B103" s="14">
        <v>2.512</v>
      </c>
      <c r="C103" s="14">
        <v>17130</v>
      </c>
      <c r="D103" s="14">
        <v>79.41</v>
      </c>
      <c r="E103" s="12">
        <v>243300</v>
      </c>
      <c r="F103" s="13">
        <v>3.0070000000000001</v>
      </c>
      <c r="G103" s="2">
        <f t="shared" si="12"/>
        <v>105338.20422304972</v>
      </c>
      <c r="H103" s="2">
        <f t="shared" si="13"/>
        <v>26.515708461530387</v>
      </c>
      <c r="I103" s="2">
        <f t="shared" ref="I103:I116" si="17">10^(10^(($N$2/($N$2+$O$2))*LOG(LOG(E103))+($O$2/($N$2+$O$2))*LOG(LOG(F103))))</f>
        <v>31743.339524875373</v>
      </c>
      <c r="J103" s="2">
        <f t="shared" ref="J103:J116" si="18">(I103-C103)^2/C103^2</f>
        <v>0.72775336731435203</v>
      </c>
      <c r="K103" s="2">
        <f t="shared" si="14"/>
        <v>13146.568218914883</v>
      </c>
      <c r="L103" s="2">
        <f t="shared" si="15"/>
        <v>5.407543752867805E-2</v>
      </c>
      <c r="P103" s="8">
        <f t="shared" si="16"/>
        <v>6.2800000000000009E-2</v>
      </c>
    </row>
    <row r="104" spans="1:16" x14ac:dyDescent="0.25">
      <c r="A104" s="14">
        <v>50.2</v>
      </c>
      <c r="B104" s="14">
        <v>3.1619999999999999</v>
      </c>
      <c r="C104" s="14">
        <v>21080</v>
      </c>
      <c r="D104" s="14">
        <v>79.64</v>
      </c>
      <c r="E104" s="12">
        <v>292200</v>
      </c>
      <c r="F104" s="13">
        <v>3.8769999999999998</v>
      </c>
      <c r="G104" s="2">
        <f t="shared" si="12"/>
        <v>127176.62405014491</v>
      </c>
      <c r="H104" s="2">
        <f t="shared" si="13"/>
        <v>25.331558900127881</v>
      </c>
      <c r="I104" s="2">
        <f t="shared" si="17"/>
        <v>43044.01957837338</v>
      </c>
      <c r="J104" s="2">
        <f t="shared" si="18"/>
        <v>1.0856314879774194</v>
      </c>
      <c r="K104" s="2">
        <f t="shared" si="14"/>
        <v>15872.077716326536</v>
      </c>
      <c r="L104" s="2">
        <f t="shared" si="15"/>
        <v>6.1036240617613376E-2</v>
      </c>
      <c r="P104" s="8">
        <f t="shared" si="16"/>
        <v>7.9050000000000009E-2</v>
      </c>
    </row>
    <row r="105" spans="1:16" x14ac:dyDescent="0.25">
      <c r="A105" s="14">
        <v>50.2</v>
      </c>
      <c r="B105" s="14">
        <v>3.9809999999999999</v>
      </c>
      <c r="C105" s="14">
        <v>25740</v>
      </c>
      <c r="D105" s="14">
        <v>78.92</v>
      </c>
      <c r="E105" s="12">
        <v>357400</v>
      </c>
      <c r="F105" s="13">
        <v>3.097</v>
      </c>
      <c r="G105" s="2">
        <f t="shared" si="12"/>
        <v>150721.69934851688</v>
      </c>
      <c r="H105" s="2">
        <f t="shared" si="13"/>
        <v>23.57630632432004</v>
      </c>
      <c r="I105" s="2">
        <f t="shared" si="17"/>
        <v>43634.385340220142</v>
      </c>
      <c r="J105" s="2">
        <f t="shared" si="18"/>
        <v>0.48329965530670627</v>
      </c>
      <c r="K105" s="2">
        <f t="shared" si="14"/>
        <v>18810.58365453393</v>
      </c>
      <c r="L105" s="2">
        <f t="shared" si="15"/>
        <v>7.2472997998653005E-2</v>
      </c>
      <c r="P105" s="8">
        <f t="shared" si="16"/>
        <v>9.9525000000000002E-2</v>
      </c>
    </row>
    <row r="106" spans="1:16" x14ac:dyDescent="0.25">
      <c r="A106" s="14">
        <v>50.2</v>
      </c>
      <c r="B106" s="14">
        <v>5.0119999999999996</v>
      </c>
      <c r="C106" s="14">
        <v>31590</v>
      </c>
      <c r="D106" s="14">
        <v>78.040000000000006</v>
      </c>
      <c r="E106" s="12">
        <v>425400</v>
      </c>
      <c r="F106" s="13">
        <v>5.7119999999999997</v>
      </c>
      <c r="G106" s="2">
        <f t="shared" si="12"/>
        <v>185313.86275935746</v>
      </c>
      <c r="H106" s="2">
        <f t="shared" si="13"/>
        <v>23.680088757554547</v>
      </c>
      <c r="I106" s="2">
        <f t="shared" si="17"/>
        <v>71018.29223944385</v>
      </c>
      <c r="J106" s="2">
        <f t="shared" si="18"/>
        <v>1.5578178717675033</v>
      </c>
      <c r="K106" s="2">
        <f t="shared" si="14"/>
        <v>23127.803978107251</v>
      </c>
      <c r="L106" s="2">
        <f t="shared" si="15"/>
        <v>7.1757435744055562E-2</v>
      </c>
      <c r="P106" s="8">
        <f t="shared" si="16"/>
        <v>0.12529999999999999</v>
      </c>
    </row>
    <row r="107" spans="1:16" x14ac:dyDescent="0.25">
      <c r="A107" s="14">
        <v>50.2</v>
      </c>
      <c r="B107" s="14">
        <v>6.31</v>
      </c>
      <c r="C107" s="14">
        <v>38650</v>
      </c>
      <c r="D107" s="14">
        <v>77.98</v>
      </c>
      <c r="E107" s="12">
        <v>501600</v>
      </c>
      <c r="F107" s="13">
        <v>4.9269999999999996</v>
      </c>
      <c r="G107" s="2">
        <f t="shared" si="12"/>
        <v>213506.56530559235</v>
      </c>
      <c r="H107" s="2">
        <f t="shared" si="13"/>
        <v>20.46750429215578</v>
      </c>
      <c r="I107" s="2">
        <f t="shared" si="17"/>
        <v>75218.134902020785</v>
      </c>
      <c r="J107" s="2">
        <f t="shared" si="18"/>
        <v>0.8951722779730461</v>
      </c>
      <c r="K107" s="2">
        <f t="shared" si="14"/>
        <v>26646.3496950519</v>
      </c>
      <c r="L107" s="2">
        <f t="shared" si="15"/>
        <v>9.6455650282065375E-2</v>
      </c>
      <c r="P107" s="8">
        <f t="shared" si="16"/>
        <v>0.15775</v>
      </c>
    </row>
    <row r="108" spans="1:16" x14ac:dyDescent="0.25">
      <c r="A108" s="14">
        <v>50.2</v>
      </c>
      <c r="B108" s="14">
        <v>7.9429999999999996</v>
      </c>
      <c r="C108" s="14">
        <v>46940</v>
      </c>
      <c r="D108" s="14">
        <v>76.73</v>
      </c>
      <c r="E108" s="12">
        <v>596200</v>
      </c>
      <c r="F108" s="13">
        <v>7.7510000000000003</v>
      </c>
      <c r="G108" s="2">
        <f t="shared" si="12"/>
        <v>259097.67140579456</v>
      </c>
      <c r="H108" s="2">
        <f t="shared" si="13"/>
        <v>20.428256841643886</v>
      </c>
      <c r="I108" s="2">
        <f t="shared" si="17"/>
        <v>106661.43735840343</v>
      </c>
      <c r="J108" s="2">
        <f t="shared" si="18"/>
        <v>1.6187296913472224</v>
      </c>
      <c r="K108" s="2">
        <f t="shared" si="14"/>
        <v>32336.275690495666</v>
      </c>
      <c r="L108" s="2">
        <f t="shared" si="15"/>
        <v>9.6792360420226528E-2</v>
      </c>
      <c r="P108" s="8">
        <f t="shared" si="16"/>
        <v>0.198575</v>
      </c>
    </row>
    <row r="109" spans="1:16" x14ac:dyDescent="0.25">
      <c r="A109" s="14">
        <v>50.2</v>
      </c>
      <c r="B109" s="14">
        <v>10</v>
      </c>
      <c r="C109" s="14">
        <v>57150</v>
      </c>
      <c r="D109" s="14">
        <v>76.77</v>
      </c>
      <c r="E109" s="12">
        <v>708500</v>
      </c>
      <c r="F109" s="13">
        <v>11.66</v>
      </c>
      <c r="G109" s="2">
        <f t="shared" si="12"/>
        <v>313325.72573945386</v>
      </c>
      <c r="H109" s="2">
        <f t="shared" si="13"/>
        <v>20.09293970392595</v>
      </c>
      <c r="I109" s="2">
        <f t="shared" si="17"/>
        <v>143678.12850649943</v>
      </c>
      <c r="J109" s="2">
        <f t="shared" si="18"/>
        <v>2.2923564633100195</v>
      </c>
      <c r="K109" s="2">
        <f t="shared" si="14"/>
        <v>39104.122370005374</v>
      </c>
      <c r="L109" s="2">
        <f t="shared" si="15"/>
        <v>9.9706517265271119E-2</v>
      </c>
      <c r="P109" s="8">
        <f t="shared" si="16"/>
        <v>0.25</v>
      </c>
    </row>
    <row r="110" spans="1:16" x14ac:dyDescent="0.25">
      <c r="A110" s="14">
        <v>50.2</v>
      </c>
      <c r="B110" s="14">
        <v>12.59</v>
      </c>
      <c r="C110" s="14">
        <v>69420</v>
      </c>
      <c r="D110" s="14">
        <v>75.930000000000007</v>
      </c>
      <c r="E110" s="12">
        <v>839500</v>
      </c>
      <c r="F110" s="13">
        <v>17.66</v>
      </c>
      <c r="G110" s="2">
        <f t="shared" si="12"/>
        <v>378071.5812671383</v>
      </c>
      <c r="H110" s="2">
        <f t="shared" si="13"/>
        <v>19.768230386403854</v>
      </c>
      <c r="I110" s="2">
        <f t="shared" si="17"/>
        <v>189762.45692418146</v>
      </c>
      <c r="J110" s="2">
        <f t="shared" si="18"/>
        <v>3.0051664315931106</v>
      </c>
      <c r="K110" s="2">
        <f t="shared" si="14"/>
        <v>47184.626616919901</v>
      </c>
      <c r="L110" s="2">
        <f t="shared" si="15"/>
        <v>0.10259345003909559</v>
      </c>
      <c r="P110" s="8">
        <f t="shared" si="16"/>
        <v>0.31475000000000003</v>
      </c>
    </row>
    <row r="111" spans="1:16" x14ac:dyDescent="0.25">
      <c r="A111" s="14">
        <v>50.2</v>
      </c>
      <c r="B111" s="14">
        <v>15.85</v>
      </c>
      <c r="C111" s="14">
        <v>84400</v>
      </c>
      <c r="D111" s="14">
        <v>75.41</v>
      </c>
      <c r="E111" s="12">
        <v>993000</v>
      </c>
      <c r="F111" s="13">
        <v>46.29</v>
      </c>
      <c r="G111" s="2">
        <f t="shared" si="12"/>
        <v>474351.42156937422</v>
      </c>
      <c r="H111" s="2">
        <f t="shared" si="13"/>
        <v>21.346964239344327</v>
      </c>
      <c r="I111" s="2">
        <f t="shared" si="17"/>
        <v>284456.26081459894</v>
      </c>
      <c r="J111" s="2">
        <f t="shared" si="18"/>
        <v>5.6184872716132324</v>
      </c>
      <c r="K111" s="2">
        <f t="shared" si="14"/>
        <v>59200.680032444325</v>
      </c>
      <c r="L111" s="2">
        <f t="shared" si="15"/>
        <v>8.9144129571894465E-2</v>
      </c>
      <c r="P111" s="8">
        <f t="shared" si="16"/>
        <v>0.39624999999999999</v>
      </c>
    </row>
    <row r="112" spans="1:16" x14ac:dyDescent="0.25">
      <c r="A112" s="14">
        <v>50.2</v>
      </c>
      <c r="B112" s="14">
        <v>19.95</v>
      </c>
      <c r="C112" s="15">
        <v>102100</v>
      </c>
      <c r="D112" s="14">
        <v>74.77</v>
      </c>
      <c r="E112" s="12">
        <v>1173000</v>
      </c>
      <c r="F112" s="13">
        <v>45.55</v>
      </c>
      <c r="G112" s="2">
        <f t="shared" si="12"/>
        <v>552804.24940101185</v>
      </c>
      <c r="H112" s="2">
        <f t="shared" si="13"/>
        <v>19.486409343850585</v>
      </c>
      <c r="I112" s="2">
        <f t="shared" si="17"/>
        <v>325981.58299864049</v>
      </c>
      <c r="J112" s="2">
        <f t="shared" si="18"/>
        <v>4.8082302217561619</v>
      </c>
      <c r="K112" s="2">
        <f t="shared" si="14"/>
        <v>68991.861310525317</v>
      </c>
      <c r="L112" s="2">
        <f t="shared" si="15"/>
        <v>0.10515212347571616</v>
      </c>
      <c r="P112" s="8">
        <f t="shared" si="16"/>
        <v>0.49875000000000003</v>
      </c>
    </row>
    <row r="113" spans="1:16" x14ac:dyDescent="0.25">
      <c r="A113" s="14">
        <v>50.1</v>
      </c>
      <c r="B113" s="14">
        <v>25.12</v>
      </c>
      <c r="C113" s="15">
        <v>124300</v>
      </c>
      <c r="D113" s="14">
        <v>74.42</v>
      </c>
      <c r="E113" s="12">
        <v>1380000</v>
      </c>
      <c r="F113" s="13">
        <v>56.21</v>
      </c>
      <c r="G113" s="2">
        <f t="shared" si="12"/>
        <v>652663.08475581382</v>
      </c>
      <c r="H113" s="2">
        <f t="shared" si="13"/>
        <v>18.068523997146972</v>
      </c>
      <c r="I113" s="2">
        <f t="shared" si="17"/>
        <v>393280.61908026796</v>
      </c>
      <c r="J113" s="2">
        <f t="shared" si="18"/>
        <v>4.6827364983766993</v>
      </c>
      <c r="K113" s="2">
        <f t="shared" si="14"/>
        <v>81454.585551328651</v>
      </c>
      <c r="L113" s="2">
        <f t="shared" si="15"/>
        <v>0.1188136777072064</v>
      </c>
      <c r="P113" s="8">
        <f t="shared" si="16"/>
        <v>0.62800000000000011</v>
      </c>
    </row>
    <row r="114" spans="1:16" x14ac:dyDescent="0.25">
      <c r="A114" s="14">
        <v>50.1</v>
      </c>
      <c r="B114" s="14">
        <v>31.62</v>
      </c>
      <c r="C114" s="15">
        <v>150600</v>
      </c>
      <c r="D114" s="14">
        <v>73.84</v>
      </c>
      <c r="E114" s="12">
        <v>1625000</v>
      </c>
      <c r="F114" s="13">
        <v>93.07</v>
      </c>
      <c r="G114" s="2">
        <f t="shared" si="12"/>
        <v>788184.53563800617</v>
      </c>
      <c r="H114" s="2">
        <f t="shared" si="13"/>
        <v>17.92361497281048</v>
      </c>
      <c r="I114" s="2">
        <f t="shared" si="17"/>
        <v>506018.70986068156</v>
      </c>
      <c r="J114" s="2">
        <f t="shared" si="18"/>
        <v>5.5696849308843133</v>
      </c>
      <c r="K114" s="2">
        <f t="shared" si="14"/>
        <v>98368.126201561361</v>
      </c>
      <c r="L114" s="2">
        <f t="shared" si="15"/>
        <v>0.12028771326804429</v>
      </c>
      <c r="P114" s="8">
        <f t="shared" si="16"/>
        <v>0.79050000000000009</v>
      </c>
    </row>
    <row r="115" spans="1:16" x14ac:dyDescent="0.25">
      <c r="A115" s="14">
        <v>50.1</v>
      </c>
      <c r="B115" s="14">
        <v>39.81</v>
      </c>
      <c r="C115" s="15">
        <v>182400</v>
      </c>
      <c r="D115" s="14">
        <v>73.239999999999995</v>
      </c>
      <c r="E115" s="12">
        <v>1898000</v>
      </c>
      <c r="F115" s="13">
        <v>108.2</v>
      </c>
      <c r="G115" s="2">
        <f t="shared" si="12"/>
        <v>920281.58226462035</v>
      </c>
      <c r="H115" s="2">
        <f t="shared" si="13"/>
        <v>16.365288762087243</v>
      </c>
      <c r="I115" s="2">
        <f t="shared" si="17"/>
        <v>596297.66661267937</v>
      </c>
      <c r="J115" s="2">
        <f t="shared" si="18"/>
        <v>5.1491588285404131</v>
      </c>
      <c r="K115" s="2">
        <f t="shared" si="14"/>
        <v>114854.28948679025</v>
      </c>
      <c r="L115" s="2">
        <f t="shared" si="15"/>
        <v>0.13713423267057934</v>
      </c>
      <c r="P115" s="8">
        <f t="shared" si="16"/>
        <v>0.99525000000000008</v>
      </c>
    </row>
    <row r="116" spans="1:16" x14ac:dyDescent="0.25">
      <c r="A116" s="14">
        <v>50.1</v>
      </c>
      <c r="B116" s="14">
        <v>50</v>
      </c>
      <c r="C116" s="15">
        <v>220000</v>
      </c>
      <c r="D116" s="14">
        <v>72.489999999999995</v>
      </c>
      <c r="E116" s="12">
        <v>2146000</v>
      </c>
      <c r="F116" s="13">
        <v>251.2</v>
      </c>
      <c r="G116" s="2">
        <f t="shared" si="12"/>
        <v>1097486.8901301711</v>
      </c>
      <c r="H116" s="2">
        <f t="shared" si="13"/>
        <v>15.908744676659483</v>
      </c>
      <c r="I116" s="2">
        <f t="shared" si="17"/>
        <v>780934.75213702826</v>
      </c>
      <c r="J116" s="2">
        <f t="shared" si="18"/>
        <v>6.5009875238642429</v>
      </c>
      <c r="K116" s="2">
        <f t="shared" si="14"/>
        <v>136970.11807710232</v>
      </c>
      <c r="L116" s="2">
        <f t="shared" si="15"/>
        <v>0.14243721677955229</v>
      </c>
      <c r="P116" s="8">
        <f t="shared" si="16"/>
        <v>1.25</v>
      </c>
    </row>
    <row r="117" spans="1:16" x14ac:dyDescent="0.25">
      <c r="A117" s="14">
        <v>60</v>
      </c>
      <c r="B117" s="14">
        <v>0.01</v>
      </c>
      <c r="C117" s="14">
        <v>19.940000000000001</v>
      </c>
      <c r="D117" s="14">
        <v>85.63</v>
      </c>
      <c r="E117" s="13">
        <v>314.10000000000002</v>
      </c>
      <c r="F117" s="13">
        <v>0.18140000000000001</v>
      </c>
      <c r="G117" s="2">
        <f t="shared" si="12"/>
        <v>180.79407110369479</v>
      </c>
      <c r="H117" s="2">
        <f t="shared" si="13"/>
        <v>65.074944468894387</v>
      </c>
      <c r="K117" s="2">
        <f t="shared" si="14"/>
        <v>22.563718518565587</v>
      </c>
      <c r="L117" s="2">
        <f t="shared" si="15"/>
        <v>1.7313472173451118E-2</v>
      </c>
      <c r="P117" s="8">
        <f>B117*$S$5</f>
        <v>4.8999999999999998E-5</v>
      </c>
    </row>
    <row r="118" spans="1:16" x14ac:dyDescent="0.25">
      <c r="A118" s="14">
        <v>60</v>
      </c>
      <c r="B118" s="14">
        <v>1.259E-2</v>
      </c>
      <c r="C118" s="14">
        <v>25.13</v>
      </c>
      <c r="D118" s="14">
        <v>88.7</v>
      </c>
      <c r="E118" s="13">
        <v>394.1</v>
      </c>
      <c r="F118" s="13">
        <v>6.234E-2</v>
      </c>
      <c r="G118" s="2">
        <f t="shared" si="12"/>
        <v>206.09277076880696</v>
      </c>
      <c r="H118" s="2">
        <f t="shared" si="13"/>
        <v>51.855341328670349</v>
      </c>
      <c r="K118" s="2">
        <f t="shared" si="14"/>
        <v>25.721082776389718</v>
      </c>
      <c r="L118" s="2">
        <f t="shared" si="15"/>
        <v>5.5323752783904649E-4</v>
      </c>
      <c r="P118" s="8">
        <f t="shared" ref="P118:P154" si="19">B118*$S$5</f>
        <v>6.1691000000000003E-5</v>
      </c>
    </row>
    <row r="119" spans="1:16" x14ac:dyDescent="0.25">
      <c r="A119" s="14">
        <v>59.9</v>
      </c>
      <c r="B119" s="14">
        <v>1.585E-2</v>
      </c>
      <c r="C119" s="14">
        <v>32.46</v>
      </c>
      <c r="D119" s="14">
        <v>84.77</v>
      </c>
      <c r="E119" s="13">
        <v>494.7</v>
      </c>
      <c r="F119" s="13">
        <v>0.13450000000000001</v>
      </c>
      <c r="G119" s="2">
        <f t="shared" si="12"/>
        <v>269.29106139201161</v>
      </c>
      <c r="H119" s="2">
        <f t="shared" si="13"/>
        <v>53.232920293640483</v>
      </c>
      <c r="K119" s="2">
        <f t="shared" si="14"/>
        <v>33.608445629448191</v>
      </c>
      <c r="L119" s="2">
        <f t="shared" si="15"/>
        <v>1.2517680073742114E-3</v>
      </c>
      <c r="P119" s="8">
        <f t="shared" si="19"/>
        <v>7.7664999999999996E-5</v>
      </c>
    </row>
    <row r="120" spans="1:16" x14ac:dyDescent="0.25">
      <c r="A120" s="14">
        <v>59.8</v>
      </c>
      <c r="B120" s="14">
        <v>1.9949999999999999E-2</v>
      </c>
      <c r="C120" s="14">
        <v>40.58</v>
      </c>
      <c r="D120" s="14">
        <v>89.11</v>
      </c>
      <c r="E120" s="13">
        <v>620.4</v>
      </c>
      <c r="F120" s="13">
        <v>4.3340000000000002E-3</v>
      </c>
      <c r="G120" s="2">
        <f t="shared" si="12"/>
        <v>257.49093604528719</v>
      </c>
      <c r="H120" s="2">
        <f t="shared" si="13"/>
        <v>28.571879613545118</v>
      </c>
      <c r="K120" s="2">
        <f t="shared" si="14"/>
        <v>32.135749621322063</v>
      </c>
      <c r="L120" s="2">
        <f t="shared" si="15"/>
        <v>4.3301019190322428E-2</v>
      </c>
      <c r="P120" s="8">
        <f t="shared" si="19"/>
        <v>9.7754999999999988E-5</v>
      </c>
    </row>
    <row r="121" spans="1:16" x14ac:dyDescent="0.25">
      <c r="A121" s="14">
        <v>60.2</v>
      </c>
      <c r="B121" s="14">
        <v>2.512E-2</v>
      </c>
      <c r="C121" s="14">
        <v>48.69</v>
      </c>
      <c r="D121" s="14">
        <v>90.43</v>
      </c>
      <c r="E121" s="13">
        <v>776.9</v>
      </c>
      <c r="F121" s="13">
        <v>0.14510000000000001</v>
      </c>
      <c r="G121" s="2">
        <f t="shared" si="12"/>
        <v>411.30623321255922</v>
      </c>
      <c r="H121" s="2">
        <f t="shared" si="13"/>
        <v>55.464478681890746</v>
      </c>
      <c r="K121" s="2">
        <f t="shared" si="14"/>
        <v>51.332424865950216</v>
      </c>
      <c r="L121" s="2">
        <f t="shared" si="15"/>
        <v>2.9452742874577138E-3</v>
      </c>
      <c r="P121" s="8">
        <f t="shared" si="19"/>
        <v>1.2308799999999998E-4</v>
      </c>
    </row>
    <row r="122" spans="1:16" x14ac:dyDescent="0.25">
      <c r="A122" s="14">
        <v>60.2</v>
      </c>
      <c r="B122" s="14">
        <v>3.1620000000000002E-2</v>
      </c>
      <c r="C122" s="14">
        <v>60.63</v>
      </c>
      <c r="D122" s="14">
        <v>89.05</v>
      </c>
      <c r="E122" s="13">
        <v>971</v>
      </c>
      <c r="F122" s="13">
        <v>0.28370000000000001</v>
      </c>
      <c r="G122" s="2">
        <f t="shared" si="12"/>
        <v>531.39173252646617</v>
      </c>
      <c r="H122" s="2">
        <f t="shared" si="13"/>
        <v>60.287485229195937</v>
      </c>
      <c r="K122" s="2">
        <f t="shared" si="14"/>
        <v>66.319505958484029</v>
      </c>
      <c r="L122" s="2">
        <f t="shared" si="15"/>
        <v>8.8059046109710392E-3</v>
      </c>
      <c r="P122" s="8">
        <f t="shared" si="19"/>
        <v>1.54938E-4</v>
      </c>
    </row>
    <row r="123" spans="1:16" x14ac:dyDescent="0.25">
      <c r="A123" s="14">
        <v>60.1</v>
      </c>
      <c r="B123" s="14">
        <v>3.9809999999999998E-2</v>
      </c>
      <c r="C123" s="14">
        <v>77.06</v>
      </c>
      <c r="D123" s="14">
        <v>87.92</v>
      </c>
      <c r="E123" s="13">
        <v>1206</v>
      </c>
      <c r="F123" s="13">
        <v>0.11020000000000001</v>
      </c>
      <c r="G123" s="2">
        <f t="shared" si="12"/>
        <v>605.54977564468686</v>
      </c>
      <c r="H123" s="2">
        <f t="shared" si="13"/>
        <v>47.034352541713083</v>
      </c>
      <c r="K123" s="2">
        <f t="shared" si="14"/>
        <v>75.574683413100146</v>
      </c>
      <c r="L123" s="2">
        <f t="shared" si="15"/>
        <v>3.7151816461686364E-4</v>
      </c>
      <c r="P123" s="8">
        <f t="shared" si="19"/>
        <v>1.9506899999999997E-4</v>
      </c>
    </row>
    <row r="124" spans="1:16" x14ac:dyDescent="0.25">
      <c r="A124" s="14">
        <v>59.9</v>
      </c>
      <c r="B124" s="14">
        <v>5.0119999999999998E-2</v>
      </c>
      <c r="C124" s="14">
        <v>98.66</v>
      </c>
      <c r="D124" s="14">
        <v>89.79</v>
      </c>
      <c r="E124" s="13">
        <v>1495</v>
      </c>
      <c r="F124" s="13">
        <v>0.3488</v>
      </c>
      <c r="G124" s="2">
        <f t="shared" si="12"/>
        <v>804.63581934836725</v>
      </c>
      <c r="H124" s="2">
        <f t="shared" si="13"/>
        <v>51.203238488447255</v>
      </c>
      <c r="K124" s="2">
        <f t="shared" si="14"/>
        <v>100.42130268375223</v>
      </c>
      <c r="L124" s="2">
        <f t="shared" si="15"/>
        <v>3.1870272104263443E-4</v>
      </c>
      <c r="P124" s="8">
        <f t="shared" si="19"/>
        <v>2.4558799999999998E-4</v>
      </c>
    </row>
    <row r="125" spans="1:16" x14ac:dyDescent="0.25">
      <c r="A125" s="14">
        <v>59.9</v>
      </c>
      <c r="B125" s="14">
        <v>6.3100000000000003E-2</v>
      </c>
      <c r="C125" s="14">
        <v>126.4</v>
      </c>
      <c r="D125" s="14">
        <v>88.79</v>
      </c>
      <c r="E125" s="13">
        <v>1861</v>
      </c>
      <c r="F125" s="13">
        <v>4.5949999999999998E-2</v>
      </c>
      <c r="G125" s="2">
        <f t="shared" si="12"/>
        <v>848.11154726695725</v>
      </c>
      <c r="H125" s="2">
        <f t="shared" si="13"/>
        <v>32.60116802310737</v>
      </c>
      <c r="K125" s="2">
        <f t="shared" si="14"/>
        <v>105.84722224602676</v>
      </c>
      <c r="L125" s="2">
        <f t="shared" si="15"/>
        <v>2.643911441251762E-2</v>
      </c>
      <c r="P125" s="8">
        <f t="shared" si="19"/>
        <v>3.0918999999999999E-4</v>
      </c>
    </row>
    <row r="126" spans="1:16" x14ac:dyDescent="0.25">
      <c r="A126" s="14">
        <v>59.8</v>
      </c>
      <c r="B126" s="14">
        <v>7.9430000000000001E-2</v>
      </c>
      <c r="C126" s="14">
        <v>156.80000000000001</v>
      </c>
      <c r="D126" s="14">
        <v>89.08</v>
      </c>
      <c r="E126" s="13">
        <v>2338</v>
      </c>
      <c r="F126" s="13">
        <v>0.2485</v>
      </c>
      <c r="G126" s="2">
        <f t="shared" si="12"/>
        <v>1187.161576179524</v>
      </c>
      <c r="H126" s="2">
        <f t="shared" si="13"/>
        <v>43.180452873930818</v>
      </c>
      <c r="K126" s="2">
        <f t="shared" si="14"/>
        <v>148.16182564752256</v>
      </c>
      <c r="L126" s="2">
        <f t="shared" si="15"/>
        <v>3.0349519139079087E-3</v>
      </c>
      <c r="P126" s="8">
        <f t="shared" si="19"/>
        <v>3.8920699999999998E-4</v>
      </c>
    </row>
    <row r="127" spans="1:16" x14ac:dyDescent="0.25">
      <c r="A127" s="14">
        <v>60</v>
      </c>
      <c r="B127" s="14">
        <v>0.1</v>
      </c>
      <c r="C127" s="14">
        <v>196.8</v>
      </c>
      <c r="D127" s="14">
        <v>89.29</v>
      </c>
      <c r="E127" s="13">
        <v>2897</v>
      </c>
      <c r="F127" s="13">
        <v>0.79930000000000001</v>
      </c>
      <c r="G127" s="2">
        <f t="shared" si="12"/>
        <v>1578.7057305169292</v>
      </c>
      <c r="H127" s="2">
        <f t="shared" si="13"/>
        <v>49.306780645705459</v>
      </c>
      <c r="K127" s="2">
        <f t="shared" si="14"/>
        <v>197.0278754694321</v>
      </c>
      <c r="L127" s="2">
        <f t="shared" si="15"/>
        <v>1.3407412287890921E-6</v>
      </c>
      <c r="P127" s="8">
        <f t="shared" si="19"/>
        <v>4.8999999999999998E-4</v>
      </c>
    </row>
    <row r="128" spans="1:16" x14ac:dyDescent="0.25">
      <c r="A128" s="14">
        <v>60.1</v>
      </c>
      <c r="B128" s="14">
        <v>0.12590000000000001</v>
      </c>
      <c r="C128" s="14">
        <v>242.7</v>
      </c>
      <c r="D128" s="14">
        <v>88.56</v>
      </c>
      <c r="E128" s="13">
        <v>3524</v>
      </c>
      <c r="F128" s="13">
        <v>0.18659999999999999</v>
      </c>
      <c r="G128" s="2">
        <f t="shared" si="12"/>
        <v>1699.3622031138389</v>
      </c>
      <c r="H128" s="2">
        <f t="shared" si="13"/>
        <v>36.022856685602157</v>
      </c>
      <c r="K128" s="2">
        <f t="shared" si="14"/>
        <v>212.08621598082118</v>
      </c>
      <c r="L128" s="2">
        <f t="shared" si="15"/>
        <v>1.5910890070366661E-2</v>
      </c>
      <c r="P128" s="8">
        <f t="shared" si="19"/>
        <v>6.1691000000000003E-4</v>
      </c>
    </row>
    <row r="129" spans="1:16" x14ac:dyDescent="0.25">
      <c r="A129" s="14">
        <v>60.1</v>
      </c>
      <c r="B129" s="14">
        <v>0.1585</v>
      </c>
      <c r="C129" s="14">
        <v>301</v>
      </c>
      <c r="D129" s="14">
        <v>87.82</v>
      </c>
      <c r="E129" s="13">
        <v>4430</v>
      </c>
      <c r="F129" s="13">
        <v>0.252</v>
      </c>
      <c r="G129" s="2">
        <f t="shared" si="12"/>
        <v>2147.6279422260404</v>
      </c>
      <c r="H129" s="2">
        <f t="shared" si="13"/>
        <v>37.637937296607994</v>
      </c>
      <c r="K129" s="2">
        <f t="shared" si="14"/>
        <v>268.03131361094876</v>
      </c>
      <c r="L129" s="2">
        <f t="shared" si="15"/>
        <v>1.1996934716168835E-2</v>
      </c>
      <c r="P129" s="8">
        <f t="shared" si="19"/>
        <v>7.7664999999999993E-4</v>
      </c>
    </row>
    <row r="130" spans="1:16" x14ac:dyDescent="0.25">
      <c r="A130" s="14">
        <v>60.2</v>
      </c>
      <c r="B130" s="14">
        <v>0.19950000000000001</v>
      </c>
      <c r="C130" s="14">
        <v>375</v>
      </c>
      <c r="D130" s="14">
        <v>88.37</v>
      </c>
      <c r="E130" s="13">
        <v>5434</v>
      </c>
      <c r="F130" s="13">
        <v>1.653</v>
      </c>
      <c r="G130" s="2">
        <f t="shared" si="12"/>
        <v>2982.7198548155279</v>
      </c>
      <c r="H130" s="2">
        <f t="shared" si="13"/>
        <v>48.356997981860395</v>
      </c>
      <c r="I130" s="2">
        <f t="shared" ref="I130:I154" si="20">10^(10^(($N$2/($N$2+$O$2))*LOG(LOG(E130))+($O$2/($N$2+$O$2))*LOG(LOG(F130))))</f>
        <v>1063.0538109159397</v>
      </c>
      <c r="J130" s="2">
        <f t="shared" ref="J130:J154" si="21">(I130-C130)^2/C130^2</f>
        <v>3.3665283322022952</v>
      </c>
      <c r="K130" s="2">
        <f t="shared" si="14"/>
        <v>372.2536409127797</v>
      </c>
      <c r="L130" s="2">
        <f t="shared" si="15"/>
        <v>5.3635471900142298E-5</v>
      </c>
      <c r="P130" s="8">
        <f t="shared" si="19"/>
        <v>9.7754999999999999E-4</v>
      </c>
    </row>
    <row r="131" spans="1:16" x14ac:dyDescent="0.25">
      <c r="A131" s="14">
        <v>60.2</v>
      </c>
      <c r="B131" s="14">
        <v>0.25119999999999998</v>
      </c>
      <c r="C131" s="14">
        <v>468.8</v>
      </c>
      <c r="D131" s="14">
        <v>88.95</v>
      </c>
      <c r="E131" s="13">
        <v>6840</v>
      </c>
      <c r="F131" s="13">
        <v>1.349</v>
      </c>
      <c r="G131" s="2">
        <f t="shared" ref="G131:G154" si="22">10^(($N$2/($N$2+$O$2))*LOG(E131)+($O$2/($N$2+$O$2))*LOG(F131))</f>
        <v>3635.8703353928067</v>
      </c>
      <c r="H131" s="2">
        <f t="shared" si="13"/>
        <v>45.639429902562853</v>
      </c>
      <c r="I131" s="2">
        <f t="shared" si="20"/>
        <v>965.35044177043164</v>
      </c>
      <c r="J131" s="2">
        <f t="shared" si="21"/>
        <v>1.1218932607252761</v>
      </c>
      <c r="K131" s="2">
        <f t="shared" si="14"/>
        <v>453.76905512986883</v>
      </c>
      <c r="L131" s="2">
        <f t="shared" si="15"/>
        <v>1.0280100438384311E-3</v>
      </c>
      <c r="P131" s="8">
        <f t="shared" si="19"/>
        <v>1.23088E-3</v>
      </c>
    </row>
    <row r="132" spans="1:16" x14ac:dyDescent="0.25">
      <c r="A132" s="14">
        <v>60.2</v>
      </c>
      <c r="B132" s="14">
        <v>0.31619999999999998</v>
      </c>
      <c r="C132" s="14">
        <v>581.70000000000005</v>
      </c>
      <c r="D132" s="14">
        <v>86.88</v>
      </c>
      <c r="E132" s="13">
        <v>8371</v>
      </c>
      <c r="F132" s="13">
        <v>2.0310000000000001</v>
      </c>
      <c r="G132" s="2">
        <f t="shared" si="22"/>
        <v>4518.5029503243504</v>
      </c>
      <c r="H132" s="2">
        <f t="shared" ref="H132:H154" si="23">(G132-C132)^2/C132^2</f>
        <v>45.802504641176263</v>
      </c>
      <c r="I132" s="2">
        <f t="shared" si="20"/>
        <v>1772.9247855338715</v>
      </c>
      <c r="J132" s="2">
        <f t="shared" si="21"/>
        <v>4.1936223153858068</v>
      </c>
      <c r="K132" s="2">
        <f t="shared" ref="K132:K154" si="24">10^(($N$2/($N$2+$O$2))*LOG(E132)+($O$2/($N$2+$O$2))*LOG(F132)+($N$2/(($N$2+$O$2)^2)*$O$2*(-$M$2)))</f>
        <v>563.92462470713826</v>
      </c>
      <c r="L132" s="2">
        <f t="shared" ref="L132:L154" si="25">(K132-C132)^2/C132^2</f>
        <v>9.3376895313384807E-4</v>
      </c>
      <c r="P132" s="8">
        <f t="shared" si="19"/>
        <v>1.5493799999999999E-3</v>
      </c>
    </row>
    <row r="133" spans="1:16" x14ac:dyDescent="0.25">
      <c r="A133" s="14">
        <v>60.2</v>
      </c>
      <c r="B133" s="14">
        <v>0.39810000000000001</v>
      </c>
      <c r="C133" s="14">
        <v>732.2</v>
      </c>
      <c r="D133" s="14">
        <v>87.8</v>
      </c>
      <c r="E133" s="13">
        <v>10480</v>
      </c>
      <c r="F133" s="13">
        <v>2.4260000000000002</v>
      </c>
      <c r="G133" s="2">
        <f t="shared" si="22"/>
        <v>5637.2484071262979</v>
      </c>
      <c r="H133" s="2">
        <f t="shared" si="23"/>
        <v>44.877344043608538</v>
      </c>
      <c r="I133" s="2">
        <f t="shared" si="20"/>
        <v>2393.3489835464834</v>
      </c>
      <c r="J133" s="2">
        <f t="shared" si="21"/>
        <v>5.1470420991392745</v>
      </c>
      <c r="K133" s="2">
        <f t="shared" si="24"/>
        <v>703.54788462435704</v>
      </c>
      <c r="L133" s="2">
        <f t="shared" si="25"/>
        <v>1.5312776138484258E-3</v>
      </c>
      <c r="P133" s="8">
        <f t="shared" si="19"/>
        <v>1.9506899999999999E-3</v>
      </c>
    </row>
    <row r="134" spans="1:16" x14ac:dyDescent="0.25">
      <c r="A134" s="14">
        <v>60.2</v>
      </c>
      <c r="B134" s="14">
        <v>0.50119999999999998</v>
      </c>
      <c r="C134" s="14">
        <v>929.7</v>
      </c>
      <c r="D134" s="14">
        <v>86.55</v>
      </c>
      <c r="E134" s="13">
        <v>12900</v>
      </c>
      <c r="F134" s="13">
        <v>1.823</v>
      </c>
      <c r="G134" s="2">
        <f t="shared" si="22"/>
        <v>6689.8921223490852</v>
      </c>
      <c r="H134" s="2">
        <f t="shared" si="23"/>
        <v>38.387362677632019</v>
      </c>
      <c r="I134" s="2">
        <f t="shared" si="20"/>
        <v>2244.5678766234519</v>
      </c>
      <c r="J134" s="2">
        <f t="shared" si="21"/>
        <v>2.0002236995959142</v>
      </c>
      <c r="K134" s="2">
        <f t="shared" si="24"/>
        <v>834.9214210773373</v>
      </c>
      <c r="L134" s="2">
        <f t="shared" si="25"/>
        <v>1.0392851541684624E-2</v>
      </c>
      <c r="P134" s="8">
        <f t="shared" si="19"/>
        <v>2.4558799999999997E-3</v>
      </c>
    </row>
    <row r="135" spans="1:16" x14ac:dyDescent="0.25">
      <c r="A135" s="14">
        <v>60.2</v>
      </c>
      <c r="B135" s="14">
        <v>0.63100000000000001</v>
      </c>
      <c r="C135" s="14">
        <v>1147</v>
      </c>
      <c r="D135" s="14">
        <v>86.63</v>
      </c>
      <c r="E135" s="13">
        <v>15430</v>
      </c>
      <c r="F135" s="13">
        <v>1.357</v>
      </c>
      <c r="G135" s="2">
        <f t="shared" si="22"/>
        <v>7725.690888502475</v>
      </c>
      <c r="H135" s="2">
        <f t="shared" si="23"/>
        <v>32.896684202118934</v>
      </c>
      <c r="I135" s="2">
        <f t="shared" si="20"/>
        <v>1750.407145262041</v>
      </c>
      <c r="J135" s="2">
        <f t="shared" si="21"/>
        <v>0.27675409863666628</v>
      </c>
      <c r="K135" s="2">
        <f t="shared" si="24"/>
        <v>964.19265026470396</v>
      </c>
      <c r="L135" s="2">
        <f t="shared" si="25"/>
        <v>2.5401564687717124E-2</v>
      </c>
      <c r="P135" s="8">
        <f t="shared" si="19"/>
        <v>3.0918999999999999E-3</v>
      </c>
    </row>
    <row r="136" spans="1:16" x14ac:dyDescent="0.25">
      <c r="A136" s="14">
        <v>60.2</v>
      </c>
      <c r="B136" s="14">
        <v>0.79430000000000001</v>
      </c>
      <c r="C136" s="14">
        <v>1443</v>
      </c>
      <c r="D136" s="14">
        <v>85.8</v>
      </c>
      <c r="E136" s="13">
        <v>19200</v>
      </c>
      <c r="F136" s="13">
        <v>1.55</v>
      </c>
      <c r="G136" s="2">
        <f t="shared" si="22"/>
        <v>9552.5275857460329</v>
      </c>
      <c r="H136" s="2">
        <f t="shared" si="23"/>
        <v>31.58336859039235</v>
      </c>
      <c r="I136" s="2">
        <f t="shared" si="20"/>
        <v>2517.8595829419846</v>
      </c>
      <c r="J136" s="2">
        <f t="shared" si="21"/>
        <v>0.55484388420511532</v>
      </c>
      <c r="K136" s="2">
        <f t="shared" si="24"/>
        <v>1192.1881191667087</v>
      </c>
      <c r="L136" s="2">
        <f t="shared" si="25"/>
        <v>3.0210891957269812E-2</v>
      </c>
      <c r="P136" s="8">
        <f t="shared" si="19"/>
        <v>3.8920700000000001E-3</v>
      </c>
    </row>
    <row r="137" spans="1:16" x14ac:dyDescent="0.25">
      <c r="A137" s="14">
        <v>60.1</v>
      </c>
      <c r="B137" s="14">
        <v>1</v>
      </c>
      <c r="C137" s="14">
        <v>1805</v>
      </c>
      <c r="D137" s="14">
        <v>85.43</v>
      </c>
      <c r="E137" s="13">
        <v>23380</v>
      </c>
      <c r="F137" s="13">
        <v>1.5760000000000001</v>
      </c>
      <c r="G137" s="2">
        <f t="shared" si="22"/>
        <v>11477.840590595306</v>
      </c>
      <c r="H137" s="2">
        <f t="shared" si="23"/>
        <v>28.717964131972021</v>
      </c>
      <c r="I137" s="2">
        <f t="shared" si="20"/>
        <v>2974.7420676636157</v>
      </c>
      <c r="J137" s="2">
        <f t="shared" si="21"/>
        <v>0.41997728834553166</v>
      </c>
      <c r="K137" s="2">
        <f t="shared" si="24"/>
        <v>1432.4737681172028</v>
      </c>
      <c r="L137" s="2">
        <f t="shared" si="25"/>
        <v>4.2595067085364778E-2</v>
      </c>
      <c r="P137" s="8">
        <f t="shared" si="19"/>
        <v>4.8999999999999998E-3</v>
      </c>
    </row>
    <row r="138" spans="1:16" x14ac:dyDescent="0.25">
      <c r="A138" s="14">
        <v>60.1</v>
      </c>
      <c r="B138" s="14">
        <v>1.2589999999999999</v>
      </c>
      <c r="C138" s="14">
        <v>2246</v>
      </c>
      <c r="D138" s="14">
        <v>84.91</v>
      </c>
      <c r="E138" s="13">
        <v>28760</v>
      </c>
      <c r="F138" s="13">
        <v>1.476</v>
      </c>
      <c r="G138" s="2">
        <f t="shared" si="22"/>
        <v>13836.719571005964</v>
      </c>
      <c r="H138" s="2">
        <f t="shared" si="23"/>
        <v>26.631847371224652</v>
      </c>
      <c r="I138" s="2">
        <f t="shared" si="20"/>
        <v>3155.337238204153</v>
      </c>
      <c r="J138" s="2">
        <f t="shared" si="21"/>
        <v>0.16391943504287754</v>
      </c>
      <c r="K138" s="2">
        <f t="shared" si="24"/>
        <v>1726.8699339229913</v>
      </c>
      <c r="L138" s="2">
        <f t="shared" si="25"/>
        <v>5.3423564422259623E-2</v>
      </c>
      <c r="P138" s="8">
        <f t="shared" si="19"/>
        <v>6.1690999999999994E-3</v>
      </c>
    </row>
    <row r="139" spans="1:16" x14ac:dyDescent="0.25">
      <c r="A139" s="14">
        <v>60.1</v>
      </c>
      <c r="B139" s="14">
        <v>1.585</v>
      </c>
      <c r="C139" s="14">
        <v>2813</v>
      </c>
      <c r="D139" s="14">
        <v>84.46</v>
      </c>
      <c r="E139" s="13">
        <v>35480</v>
      </c>
      <c r="F139" s="13">
        <v>2.1779999999999999</v>
      </c>
      <c r="G139" s="2">
        <f t="shared" si="22"/>
        <v>17297.729931775451</v>
      </c>
      <c r="H139" s="2">
        <f t="shared" si="23"/>
        <v>26.514371684821672</v>
      </c>
      <c r="I139" s="2">
        <f t="shared" si="20"/>
        <v>5662.4207872170664</v>
      </c>
      <c r="J139" s="2">
        <f t="shared" si="21"/>
        <v>1.0260622558517196</v>
      </c>
      <c r="K139" s="2">
        <f t="shared" si="24"/>
        <v>2158.8158660738927</v>
      </c>
      <c r="L139" s="2">
        <f t="shared" si="25"/>
        <v>5.4082972027395919E-2</v>
      </c>
      <c r="P139" s="8">
        <f t="shared" si="19"/>
        <v>7.7665E-3</v>
      </c>
    </row>
    <row r="140" spans="1:16" x14ac:dyDescent="0.25">
      <c r="A140" s="14">
        <v>60.1</v>
      </c>
      <c r="B140" s="14">
        <v>1.9950000000000001</v>
      </c>
      <c r="C140" s="14">
        <v>3494</v>
      </c>
      <c r="D140" s="14">
        <v>83.97</v>
      </c>
      <c r="E140" s="13">
        <v>42340</v>
      </c>
      <c r="F140" s="13">
        <v>4.2270000000000003</v>
      </c>
      <c r="G140" s="2">
        <f t="shared" si="22"/>
        <v>21399.386726891975</v>
      </c>
      <c r="H140" s="2">
        <f t="shared" si="23"/>
        <v>26.261625853622917</v>
      </c>
      <c r="I140" s="2">
        <f t="shared" si="20"/>
        <v>9763.4036864154186</v>
      </c>
      <c r="J140" s="2">
        <f t="shared" si="21"/>
        <v>3.2196352126778822</v>
      </c>
      <c r="K140" s="2">
        <f t="shared" si="24"/>
        <v>2670.716664699582</v>
      </c>
      <c r="L140" s="2">
        <f t="shared" si="25"/>
        <v>5.5520433441003984E-2</v>
      </c>
      <c r="P140" s="8">
        <f t="shared" si="19"/>
        <v>9.7754999999999995E-3</v>
      </c>
    </row>
    <row r="141" spans="1:16" x14ac:dyDescent="0.25">
      <c r="A141" s="14">
        <v>60.1</v>
      </c>
      <c r="B141" s="14">
        <v>2.512</v>
      </c>
      <c r="C141" s="14">
        <v>4328</v>
      </c>
      <c r="D141" s="14">
        <v>83.81</v>
      </c>
      <c r="E141" s="13">
        <v>51660</v>
      </c>
      <c r="F141" s="13">
        <v>6.7910000000000004</v>
      </c>
      <c r="G141" s="2">
        <f t="shared" si="22"/>
        <v>26647.506347336835</v>
      </c>
      <c r="H141" s="2">
        <f t="shared" si="23"/>
        <v>26.594673658608333</v>
      </c>
      <c r="I141" s="2">
        <f t="shared" si="20"/>
        <v>13961.486928493683</v>
      </c>
      <c r="J141" s="2">
        <f t="shared" si="21"/>
        <v>4.9544165833203779</v>
      </c>
      <c r="K141" s="2">
        <f t="shared" si="24"/>
        <v>3325.6999456477729</v>
      </c>
      <c r="L141" s="2">
        <f t="shared" si="25"/>
        <v>5.363163088367099E-2</v>
      </c>
      <c r="P141" s="8">
        <f t="shared" si="19"/>
        <v>1.23088E-2</v>
      </c>
    </row>
    <row r="142" spans="1:16" x14ac:dyDescent="0.25">
      <c r="A142" s="14">
        <v>60</v>
      </c>
      <c r="B142" s="14">
        <v>3.1619999999999999</v>
      </c>
      <c r="C142" s="14">
        <v>5365</v>
      </c>
      <c r="D142" s="14">
        <v>83.04</v>
      </c>
      <c r="E142" s="13">
        <v>62510</v>
      </c>
      <c r="F142" s="13">
        <v>8.1280000000000001</v>
      </c>
      <c r="G142" s="2">
        <f t="shared" si="22"/>
        <v>32218.11891179216</v>
      </c>
      <c r="H142" s="2">
        <f t="shared" si="23"/>
        <v>25.052439234687906</v>
      </c>
      <c r="I142" s="2">
        <f t="shared" si="20"/>
        <v>17393.2676585353</v>
      </c>
      <c r="J142" s="2">
        <f t="shared" si="21"/>
        <v>5.0265118959173716</v>
      </c>
      <c r="K142" s="2">
        <f t="shared" si="24"/>
        <v>4020.9314491646332</v>
      </c>
      <c r="L142" s="2">
        <f t="shared" si="25"/>
        <v>6.2762955483434635E-2</v>
      </c>
      <c r="M142" s="9"/>
      <c r="P142" s="8">
        <f t="shared" si="19"/>
        <v>1.5493799999999999E-2</v>
      </c>
    </row>
    <row r="143" spans="1:16" x14ac:dyDescent="0.25">
      <c r="A143" s="14">
        <v>60</v>
      </c>
      <c r="B143" s="14">
        <v>3.9809999999999999</v>
      </c>
      <c r="C143" s="14">
        <v>6659</v>
      </c>
      <c r="D143" s="14">
        <v>82.44</v>
      </c>
      <c r="E143" s="13">
        <v>75880</v>
      </c>
      <c r="F143" s="13">
        <v>11.18</v>
      </c>
      <c r="G143" s="2">
        <f t="shared" si="22"/>
        <v>39472.875542397742</v>
      </c>
      <c r="H143" s="2">
        <f t="shared" si="23"/>
        <v>24.282702734935281</v>
      </c>
      <c r="I143" s="2">
        <f t="shared" si="20"/>
        <v>22630.707387661147</v>
      </c>
      <c r="J143" s="2">
        <f t="shared" si="21"/>
        <v>5.7528713256106432</v>
      </c>
      <c r="K143" s="2">
        <f t="shared" si="24"/>
        <v>4926.3498931123586</v>
      </c>
      <c r="L143" s="2">
        <f t="shared" si="25"/>
        <v>6.7702344696650929E-2</v>
      </c>
      <c r="M143" s="9"/>
      <c r="P143" s="8">
        <f t="shared" si="19"/>
        <v>1.9506899999999997E-2</v>
      </c>
    </row>
    <row r="144" spans="1:16" x14ac:dyDescent="0.25">
      <c r="A144" s="14">
        <v>60</v>
      </c>
      <c r="B144" s="14">
        <v>5.0119999999999996</v>
      </c>
      <c r="C144" s="14">
        <v>8254</v>
      </c>
      <c r="D144" s="14">
        <v>82.06</v>
      </c>
      <c r="E144" s="13">
        <v>93820</v>
      </c>
      <c r="F144" s="13">
        <v>17.72</v>
      </c>
      <c r="G144" s="2">
        <f t="shared" si="22"/>
        <v>49711.405546222333</v>
      </c>
      <c r="H144" s="2">
        <f t="shared" si="23"/>
        <v>25.227563662533704</v>
      </c>
      <c r="I144" s="2">
        <f t="shared" si="20"/>
        <v>30794.822663635892</v>
      </c>
      <c r="J144" s="2">
        <f t="shared" si="21"/>
        <v>7.4577976475149033</v>
      </c>
      <c r="K144" s="2">
        <f t="shared" si="24"/>
        <v>6204.1534606733921</v>
      </c>
      <c r="L144" s="2">
        <f t="shared" si="25"/>
        <v>6.1675654799075184E-2</v>
      </c>
      <c r="M144" s="9"/>
      <c r="P144" s="8">
        <f t="shared" si="19"/>
        <v>2.4558799999999999E-2</v>
      </c>
    </row>
    <row r="145" spans="1:16" x14ac:dyDescent="0.25">
      <c r="A145" s="14">
        <v>59.9</v>
      </c>
      <c r="B145" s="14">
        <v>6.31</v>
      </c>
      <c r="C145" s="14">
        <v>10270</v>
      </c>
      <c r="D145" s="14">
        <v>81.599999999999994</v>
      </c>
      <c r="E145" s="12">
        <v>112900</v>
      </c>
      <c r="F145" s="13">
        <v>25.55</v>
      </c>
      <c r="G145" s="2">
        <f t="shared" si="22"/>
        <v>60627.756084731373</v>
      </c>
      <c r="H145" s="2">
        <f t="shared" si="23"/>
        <v>24.043176947721161</v>
      </c>
      <c r="I145" s="2">
        <f t="shared" si="20"/>
        <v>39468.654861878771</v>
      </c>
      <c r="J145" s="2">
        <f t="shared" si="21"/>
        <v>8.08322749960527</v>
      </c>
      <c r="K145" s="2">
        <f t="shared" si="24"/>
        <v>7566.5513495933137</v>
      </c>
      <c r="L145" s="2">
        <f t="shared" si="25"/>
        <v>6.9293957076990709E-2</v>
      </c>
      <c r="P145" s="8">
        <f t="shared" si="19"/>
        <v>3.0918999999999999E-2</v>
      </c>
    </row>
    <row r="146" spans="1:16" x14ac:dyDescent="0.25">
      <c r="A146" s="14">
        <v>59.9</v>
      </c>
      <c r="B146" s="14">
        <v>7.9429999999999996</v>
      </c>
      <c r="C146" s="14">
        <v>12630</v>
      </c>
      <c r="D146" s="14">
        <v>81.14</v>
      </c>
      <c r="E146" s="12">
        <v>136400</v>
      </c>
      <c r="F146" s="13">
        <v>42.29</v>
      </c>
      <c r="G146" s="2">
        <f t="shared" si="22"/>
        <v>74975.574297069674</v>
      </c>
      <c r="H146" s="2">
        <f t="shared" si="23"/>
        <v>24.367139998529527</v>
      </c>
      <c r="I146" s="2">
        <f t="shared" si="20"/>
        <v>51951.191760019909</v>
      </c>
      <c r="J146" s="2">
        <f t="shared" si="21"/>
        <v>9.6927417811420451</v>
      </c>
      <c r="K146" s="2">
        <f t="shared" si="24"/>
        <v>9357.2081422768842</v>
      </c>
      <c r="L146" s="2">
        <f t="shared" si="25"/>
        <v>6.714753448680813E-2</v>
      </c>
      <c r="P146" s="8">
        <f t="shared" si="19"/>
        <v>3.8920699999999996E-2</v>
      </c>
    </row>
    <row r="147" spans="1:16" x14ac:dyDescent="0.25">
      <c r="A147" s="14">
        <v>59.9</v>
      </c>
      <c r="B147" s="14">
        <v>10</v>
      </c>
      <c r="C147" s="14">
        <v>15580</v>
      </c>
      <c r="D147" s="14">
        <v>80.25</v>
      </c>
      <c r="E147" s="12">
        <v>164600</v>
      </c>
      <c r="F147" s="13">
        <v>65.66</v>
      </c>
      <c r="G147" s="2">
        <f t="shared" si="22"/>
        <v>92181.230492959818</v>
      </c>
      <c r="H147" s="2">
        <f t="shared" si="23"/>
        <v>24.173335820402531</v>
      </c>
      <c r="I147" s="2">
        <f t="shared" si="20"/>
        <v>66755.94244090245</v>
      </c>
      <c r="J147" s="2">
        <f t="shared" si="21"/>
        <v>10.789387519607939</v>
      </c>
      <c r="K147" s="2">
        <f t="shared" si="24"/>
        <v>11504.532891154406</v>
      </c>
      <c r="L147" s="2">
        <f t="shared" si="25"/>
        <v>6.8425799160250655E-2</v>
      </c>
      <c r="P147" s="8">
        <f t="shared" si="19"/>
        <v>4.9000000000000002E-2</v>
      </c>
    </row>
    <row r="148" spans="1:16" x14ac:dyDescent="0.25">
      <c r="A148" s="14">
        <v>59.9</v>
      </c>
      <c r="B148" s="14">
        <v>12.59</v>
      </c>
      <c r="C148" s="14">
        <v>19260</v>
      </c>
      <c r="D148" s="14">
        <v>79.91</v>
      </c>
      <c r="E148" s="12">
        <v>198400</v>
      </c>
      <c r="F148" s="13">
        <v>102.9</v>
      </c>
      <c r="G148" s="2">
        <f t="shared" si="22"/>
        <v>113291.93107001609</v>
      </c>
      <c r="H148" s="2">
        <f t="shared" si="23"/>
        <v>23.836261673498509</v>
      </c>
      <c r="I148" s="2">
        <f t="shared" si="20"/>
        <v>85314.118468267436</v>
      </c>
      <c r="J148" s="2">
        <f t="shared" si="21"/>
        <v>11.76216416178433</v>
      </c>
      <c r="K148" s="2">
        <f t="shared" si="24"/>
        <v>14139.220536841696</v>
      </c>
      <c r="L148" s="2">
        <f t="shared" si="25"/>
        <v>7.0690260053721449E-2</v>
      </c>
      <c r="P148" s="8">
        <f t="shared" si="19"/>
        <v>6.1690999999999996E-2</v>
      </c>
    </row>
    <row r="149" spans="1:16" x14ac:dyDescent="0.25">
      <c r="A149" s="14">
        <v>59.8</v>
      </c>
      <c r="B149" s="14">
        <v>15.85</v>
      </c>
      <c r="C149" s="14">
        <v>23660</v>
      </c>
      <c r="D149" s="14">
        <v>79.23</v>
      </c>
      <c r="E149" s="12">
        <v>238700</v>
      </c>
      <c r="F149" s="13">
        <v>163.6</v>
      </c>
      <c r="G149" s="2">
        <f t="shared" si="22"/>
        <v>139147.98722914082</v>
      </c>
      <c r="H149" s="2">
        <f t="shared" si="23"/>
        <v>23.82561633967504</v>
      </c>
      <c r="I149" s="2">
        <f t="shared" si="20"/>
        <v>108554.25973026824</v>
      </c>
      <c r="J149" s="2">
        <f t="shared" si="21"/>
        <v>12.874405113491861</v>
      </c>
      <c r="K149" s="2">
        <f t="shared" si="24"/>
        <v>17366.144791675804</v>
      </c>
      <c r="L149" s="2">
        <f t="shared" si="25"/>
        <v>7.0762637975985532E-2</v>
      </c>
      <c r="P149" s="8">
        <f t="shared" si="19"/>
        <v>7.7664999999999998E-2</v>
      </c>
    </row>
    <row r="150" spans="1:16" x14ac:dyDescent="0.25">
      <c r="A150" s="14">
        <v>59.8</v>
      </c>
      <c r="B150" s="14">
        <v>19.95</v>
      </c>
      <c r="C150" s="14">
        <v>28980</v>
      </c>
      <c r="D150" s="14">
        <v>78.73</v>
      </c>
      <c r="E150" s="12">
        <v>287000</v>
      </c>
      <c r="F150" s="13">
        <v>258.2</v>
      </c>
      <c r="G150" s="2">
        <f t="shared" si="22"/>
        <v>170709.53283849551</v>
      </c>
      <c r="H150" s="2">
        <f t="shared" si="23"/>
        <v>23.91794974213931</v>
      </c>
      <c r="I150" s="2">
        <f t="shared" si="20"/>
        <v>137252.00132653691</v>
      </c>
      <c r="J150" s="2">
        <f t="shared" si="21"/>
        <v>13.958397656570948</v>
      </c>
      <c r="K150" s="2">
        <f t="shared" si="24"/>
        <v>21305.133646746701</v>
      </c>
      <c r="L150" s="2">
        <f t="shared" si="25"/>
        <v>7.0136627792970654E-2</v>
      </c>
      <c r="P150" s="8">
        <f t="shared" si="19"/>
        <v>9.7754999999999995E-2</v>
      </c>
    </row>
    <row r="151" spans="1:16" x14ac:dyDescent="0.25">
      <c r="A151" s="14">
        <v>59.8</v>
      </c>
      <c r="B151" s="14">
        <v>25.12</v>
      </c>
      <c r="C151" s="14">
        <v>35490</v>
      </c>
      <c r="D151" s="14">
        <v>78.13</v>
      </c>
      <c r="E151" s="12">
        <v>344500</v>
      </c>
      <c r="F151" s="13">
        <v>398.8</v>
      </c>
      <c r="G151" s="2">
        <f t="shared" si="22"/>
        <v>208773.6052290911</v>
      </c>
      <c r="H151" s="2">
        <f t="shared" si="23"/>
        <v>23.839818868165843</v>
      </c>
      <c r="I151" s="2">
        <f t="shared" si="20"/>
        <v>172088.24974680116</v>
      </c>
      <c r="J151" s="2">
        <f t="shared" si="21"/>
        <v>14.814202290097363</v>
      </c>
      <c r="K151" s="2">
        <f t="shared" si="24"/>
        <v>26055.660087401371</v>
      </c>
      <c r="L151" s="2">
        <f t="shared" si="25"/>
        <v>7.0666086444132664E-2</v>
      </c>
      <c r="P151" s="8">
        <f t="shared" si="19"/>
        <v>0.123088</v>
      </c>
    </row>
    <row r="152" spans="1:16" x14ac:dyDescent="0.25">
      <c r="A152" s="14">
        <v>59.8</v>
      </c>
      <c r="B152" s="14">
        <v>31.62</v>
      </c>
      <c r="C152" s="14">
        <v>43440</v>
      </c>
      <c r="D152" s="14">
        <v>77.48</v>
      </c>
      <c r="E152" s="12">
        <v>413100</v>
      </c>
      <c r="F152" s="13">
        <v>638.79999999999995</v>
      </c>
      <c r="G152" s="2">
        <f t="shared" si="22"/>
        <v>255773.71674338653</v>
      </c>
      <c r="H152" s="2">
        <f t="shared" si="23"/>
        <v>23.892318221604903</v>
      </c>
      <c r="I152" s="2">
        <f t="shared" si="20"/>
        <v>216075.61782638272</v>
      </c>
      <c r="J152" s="2">
        <f t="shared" si="21"/>
        <v>15.793601418807206</v>
      </c>
      <c r="K152" s="2">
        <f t="shared" si="24"/>
        <v>31921.434778328632</v>
      </c>
      <c r="L152" s="2">
        <f t="shared" si="25"/>
        <v>7.0310006544609047E-2</v>
      </c>
      <c r="P152" s="8">
        <f t="shared" si="19"/>
        <v>0.15493799999999999</v>
      </c>
    </row>
    <row r="153" spans="1:16" x14ac:dyDescent="0.25">
      <c r="A153" s="14">
        <v>59.7</v>
      </c>
      <c r="B153" s="14">
        <v>39.81</v>
      </c>
      <c r="C153" s="14">
        <v>53150</v>
      </c>
      <c r="D153" s="14">
        <v>76.78</v>
      </c>
      <c r="E153" s="12">
        <v>494700</v>
      </c>
      <c r="F153" s="13">
        <v>1007</v>
      </c>
      <c r="G153" s="2">
        <f t="shared" si="22"/>
        <v>312597.45171435189</v>
      </c>
      <c r="H153" s="2">
        <f t="shared" si="23"/>
        <v>23.828257306552995</v>
      </c>
      <c r="I153" s="2">
        <f t="shared" si="20"/>
        <v>269616.62420337182</v>
      </c>
      <c r="J153" s="2">
        <f t="shared" si="21"/>
        <v>16.587286693353111</v>
      </c>
      <c r="K153" s="2">
        <f t="shared" si="24"/>
        <v>39013.231280455359</v>
      </c>
      <c r="L153" s="2">
        <f t="shared" si="25"/>
        <v>7.0744677006146492E-2</v>
      </c>
      <c r="P153" s="8">
        <f t="shared" si="19"/>
        <v>0.19506899999999999</v>
      </c>
    </row>
    <row r="154" spans="1:16" x14ac:dyDescent="0.25">
      <c r="A154" s="14">
        <v>59.7</v>
      </c>
      <c r="B154" s="14">
        <v>50</v>
      </c>
      <c r="C154" s="14">
        <v>64880</v>
      </c>
      <c r="D154" s="14">
        <v>76.02</v>
      </c>
      <c r="E154" s="12">
        <v>587100</v>
      </c>
      <c r="F154" s="13">
        <v>1622</v>
      </c>
      <c r="G154" s="2">
        <f t="shared" si="22"/>
        <v>379473.64497155807</v>
      </c>
      <c r="H154" s="2">
        <f t="shared" si="23"/>
        <v>23.511384732396678</v>
      </c>
      <c r="I154" s="2">
        <f t="shared" si="20"/>
        <v>333885.72864361544</v>
      </c>
      <c r="J154" s="2">
        <f t="shared" si="21"/>
        <v>17.191009286964587</v>
      </c>
      <c r="K154" s="2">
        <f t="shared" si="24"/>
        <v>47359.608963290622</v>
      </c>
      <c r="L154" s="2">
        <f t="shared" si="25"/>
        <v>7.2923231810868114E-2</v>
      </c>
      <c r="P154" s="8">
        <f t="shared" si="19"/>
        <v>0.245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workbookViewId="0">
      <selection activeCell="C1" activeCellId="2" sqref="P1:P1048576 D1:D1048576 C1:C1048576"/>
    </sheetView>
  </sheetViews>
  <sheetFormatPr defaultRowHeight="15" x14ac:dyDescent="0.25"/>
  <cols>
    <col min="1" max="15" width="9.140625" style="14"/>
    <col min="16" max="16" width="9.140625" style="8"/>
    <col min="17" max="20" width="9.140625" style="7"/>
    <col min="21" max="21" width="9.140625" style="8"/>
    <col min="22" max="16384" width="9.140625" style="14"/>
  </cols>
  <sheetData>
    <row r="1" spans="1:21" x14ac:dyDescent="0.25">
      <c r="A1" s="14" t="s">
        <v>3</v>
      </c>
      <c r="B1" s="14" t="s">
        <v>1</v>
      </c>
      <c r="C1" s="14" t="s">
        <v>2</v>
      </c>
      <c r="D1" s="14" t="s">
        <v>0</v>
      </c>
      <c r="E1" s="14" t="s">
        <v>27</v>
      </c>
      <c r="P1" s="5" t="s">
        <v>16</v>
      </c>
      <c r="Q1" s="6" t="s">
        <v>17</v>
      </c>
    </row>
    <row r="2" spans="1:21" x14ac:dyDescent="0.25">
      <c r="A2" s="14" t="s">
        <v>7</v>
      </c>
      <c r="B2" s="14" t="s">
        <v>5</v>
      </c>
      <c r="C2" s="14" t="s">
        <v>6</v>
      </c>
      <c r="D2" s="14" t="s">
        <v>4</v>
      </c>
      <c r="E2" s="14" t="s">
        <v>28</v>
      </c>
      <c r="Q2" s="7">
        <v>30</v>
      </c>
      <c r="R2" s="7">
        <f>Q2+273</f>
        <v>303</v>
      </c>
      <c r="S2" s="7">
        <v>1</v>
      </c>
      <c r="T2" s="7">
        <f>EXP($R$6/2.303/8.314*(1/R2-1/$R$2))</f>
        <v>1</v>
      </c>
      <c r="U2" s="8">
        <f t="shared" ref="U2:U4" si="0">(S2-T2)^2</f>
        <v>0</v>
      </c>
    </row>
    <row r="3" spans="1:21" x14ac:dyDescent="0.25">
      <c r="A3" s="14">
        <v>30</v>
      </c>
      <c r="B3" s="14">
        <v>0.01</v>
      </c>
      <c r="C3" s="14">
        <v>23150</v>
      </c>
      <c r="D3" s="14">
        <v>74.2</v>
      </c>
      <c r="E3" s="14">
        <v>6.2829999999999997E-2</v>
      </c>
      <c r="P3" s="8">
        <f>B3*$S$2</f>
        <v>0.01</v>
      </c>
      <c r="Q3" s="7">
        <v>40</v>
      </c>
      <c r="R3" s="7">
        <f t="shared" ref="R3:R5" si="1">Q3+273</f>
        <v>313</v>
      </c>
      <c r="S3" s="7">
        <v>0.1</v>
      </c>
      <c r="T3" s="7">
        <f t="shared" ref="T3:T5" si="2">EXP($R$6/2.303/8.314*(1/R3-1/$R$2))</f>
        <v>0.10056736907998604</v>
      </c>
      <c r="U3" s="8">
        <f t="shared" si="0"/>
        <v>3.2190767292419392E-7</v>
      </c>
    </row>
    <row r="4" spans="1:21" x14ac:dyDescent="0.25">
      <c r="A4" s="14">
        <v>30</v>
      </c>
      <c r="B4" s="14">
        <v>1.259E-2</v>
      </c>
      <c r="C4" s="14">
        <v>28060</v>
      </c>
      <c r="D4" s="14">
        <v>73.63</v>
      </c>
      <c r="E4" s="14">
        <v>7.9100000000000004E-2</v>
      </c>
      <c r="P4" s="8">
        <f t="shared" ref="P4:P40" si="3">B4*$S$2</f>
        <v>1.259E-2</v>
      </c>
      <c r="Q4" s="7">
        <v>50</v>
      </c>
      <c r="R4" s="7">
        <f t="shared" si="1"/>
        <v>323</v>
      </c>
      <c r="S4" s="7">
        <v>1.4E-2</v>
      </c>
      <c r="T4" s="7">
        <f t="shared" si="2"/>
        <v>1.1659543324615903E-2</v>
      </c>
      <c r="U4" s="8">
        <f t="shared" si="0"/>
        <v>5.4777374493499803E-6</v>
      </c>
    </row>
    <row r="5" spans="1:21" x14ac:dyDescent="0.25">
      <c r="A5" s="14">
        <v>30</v>
      </c>
      <c r="B5" s="14">
        <v>1.585E-2</v>
      </c>
      <c r="C5" s="14">
        <v>33990</v>
      </c>
      <c r="D5" s="14">
        <v>72.77</v>
      </c>
      <c r="E5" s="14">
        <v>9.9580000000000002E-2</v>
      </c>
      <c r="P5" s="8">
        <f t="shared" si="3"/>
        <v>1.585E-2</v>
      </c>
      <c r="Q5" s="7">
        <v>60</v>
      </c>
      <c r="R5" s="7">
        <f t="shared" si="1"/>
        <v>333</v>
      </c>
      <c r="S5" s="7">
        <v>2.5000000000000001E-3</v>
      </c>
      <c r="T5" s="7">
        <f t="shared" si="2"/>
        <v>1.5385397734883025E-3</v>
      </c>
      <c r="U5" s="8">
        <f>(S5-T5)^2</f>
        <v>9.2440576716392475E-7</v>
      </c>
    </row>
    <row r="6" spans="1:21" x14ac:dyDescent="0.25">
      <c r="A6" s="14">
        <v>30</v>
      </c>
      <c r="B6" s="14">
        <v>1.9949999999999999E-2</v>
      </c>
      <c r="C6" s="14">
        <v>41050</v>
      </c>
      <c r="D6" s="14">
        <v>71.95</v>
      </c>
      <c r="E6" s="14">
        <v>0.12540000000000001</v>
      </c>
      <c r="P6" s="8">
        <f t="shared" si="3"/>
        <v>1.9949999999999999E-2</v>
      </c>
      <c r="Q6" s="6" t="s">
        <v>21</v>
      </c>
      <c r="R6" s="10">
        <v>417098.08859893517</v>
      </c>
      <c r="S6" s="6" t="s">
        <v>22</v>
      </c>
      <c r="T6" s="11">
        <f>SUM(U3:U5)</f>
        <v>6.7240508894380987E-6</v>
      </c>
    </row>
    <row r="7" spans="1:21" x14ac:dyDescent="0.25">
      <c r="A7" s="14">
        <v>30</v>
      </c>
      <c r="B7" s="14">
        <v>2.512E-2</v>
      </c>
      <c r="C7" s="14">
        <v>49300</v>
      </c>
      <c r="D7" s="14">
        <v>71.150000000000006</v>
      </c>
      <c r="E7" s="14">
        <v>0.1578</v>
      </c>
      <c r="P7" s="8">
        <f t="shared" si="3"/>
        <v>2.512E-2</v>
      </c>
    </row>
    <row r="8" spans="1:21" x14ac:dyDescent="0.25">
      <c r="A8" s="14">
        <v>30</v>
      </c>
      <c r="B8" s="14">
        <v>3.1620000000000002E-2</v>
      </c>
      <c r="C8" s="14">
        <v>59110</v>
      </c>
      <c r="D8" s="14">
        <v>70.36</v>
      </c>
      <c r="E8" s="14">
        <v>0.19869999999999999</v>
      </c>
      <c r="P8" s="8">
        <f t="shared" si="3"/>
        <v>3.1620000000000002E-2</v>
      </c>
    </row>
    <row r="9" spans="1:21" x14ac:dyDescent="0.25">
      <c r="A9" s="14">
        <v>30</v>
      </c>
      <c r="B9" s="14">
        <v>3.9809999999999998E-2</v>
      </c>
      <c r="C9" s="14">
        <v>70640</v>
      </c>
      <c r="D9" s="14">
        <v>69.67</v>
      </c>
      <c r="E9" s="14">
        <v>0.25009999999999999</v>
      </c>
      <c r="P9" s="8">
        <f t="shared" si="3"/>
        <v>3.9809999999999998E-2</v>
      </c>
    </row>
    <row r="10" spans="1:21" x14ac:dyDescent="0.25">
      <c r="A10" s="14">
        <v>30</v>
      </c>
      <c r="B10" s="14">
        <v>5.0119999999999998E-2</v>
      </c>
      <c r="C10" s="14">
        <v>84240</v>
      </c>
      <c r="D10" s="14">
        <v>69.12</v>
      </c>
      <c r="E10" s="14">
        <v>0.31490000000000001</v>
      </c>
      <c r="P10" s="8">
        <f t="shared" si="3"/>
        <v>5.0119999999999998E-2</v>
      </c>
    </row>
    <row r="11" spans="1:21" x14ac:dyDescent="0.25">
      <c r="A11" s="14">
        <v>30</v>
      </c>
      <c r="B11" s="14">
        <v>6.3100000000000003E-2</v>
      </c>
      <c r="C11" s="15">
        <v>100400</v>
      </c>
      <c r="D11" s="14">
        <v>68.69</v>
      </c>
      <c r="E11" s="14">
        <v>0.39639999999999997</v>
      </c>
      <c r="P11" s="8">
        <f t="shared" si="3"/>
        <v>6.3100000000000003E-2</v>
      </c>
    </row>
    <row r="12" spans="1:21" x14ac:dyDescent="0.25">
      <c r="A12" s="14">
        <v>30</v>
      </c>
      <c r="B12" s="14">
        <v>7.9430000000000001E-2</v>
      </c>
      <c r="C12" s="15">
        <v>119900</v>
      </c>
      <c r="D12" s="14">
        <v>68.17</v>
      </c>
      <c r="E12" s="14">
        <v>0.49909999999999999</v>
      </c>
      <c r="P12" s="8">
        <f t="shared" si="3"/>
        <v>7.9430000000000001E-2</v>
      </c>
    </row>
    <row r="13" spans="1:21" x14ac:dyDescent="0.25">
      <c r="A13" s="14">
        <v>30</v>
      </c>
      <c r="B13" s="14">
        <v>0.1</v>
      </c>
      <c r="C13" s="15">
        <v>142100</v>
      </c>
      <c r="D13" s="14">
        <v>67.31</v>
      </c>
      <c r="E13" s="14">
        <v>0.62829999999999997</v>
      </c>
      <c r="P13" s="8">
        <f t="shared" si="3"/>
        <v>0.1</v>
      </c>
    </row>
    <row r="14" spans="1:21" x14ac:dyDescent="0.25">
      <c r="A14" s="14">
        <v>30</v>
      </c>
      <c r="B14" s="14">
        <v>0.12590000000000001</v>
      </c>
      <c r="C14" s="15">
        <v>167300</v>
      </c>
      <c r="D14" s="14">
        <v>66.81</v>
      </c>
      <c r="E14" s="14">
        <v>0.79100000000000004</v>
      </c>
      <c r="P14" s="8">
        <f t="shared" si="3"/>
        <v>0.12590000000000001</v>
      </c>
    </row>
    <row r="15" spans="1:21" x14ac:dyDescent="0.25">
      <c r="A15" s="14">
        <v>30</v>
      </c>
      <c r="B15" s="14">
        <v>0.1585</v>
      </c>
      <c r="C15" s="15">
        <v>199000</v>
      </c>
      <c r="D15" s="14">
        <v>66.09</v>
      </c>
      <c r="E15" s="14">
        <v>0.99580000000000002</v>
      </c>
      <c r="P15" s="8">
        <f t="shared" si="3"/>
        <v>0.1585</v>
      </c>
    </row>
    <row r="16" spans="1:21" x14ac:dyDescent="0.25">
      <c r="A16" s="14">
        <v>30</v>
      </c>
      <c r="B16" s="14">
        <v>0.19950000000000001</v>
      </c>
      <c r="C16" s="15">
        <v>234700</v>
      </c>
      <c r="D16" s="14">
        <v>65.489999999999995</v>
      </c>
      <c r="E16" s="14">
        <v>1.254</v>
      </c>
      <c r="P16" s="8">
        <f t="shared" si="3"/>
        <v>0.19950000000000001</v>
      </c>
    </row>
    <row r="17" spans="1:16" x14ac:dyDescent="0.25">
      <c r="A17" s="14">
        <v>30</v>
      </c>
      <c r="B17" s="14">
        <v>0.25119999999999998</v>
      </c>
      <c r="C17" s="15">
        <v>277900</v>
      </c>
      <c r="D17" s="14">
        <v>64.83</v>
      </c>
      <c r="E17" s="14">
        <v>1.5780000000000001</v>
      </c>
      <c r="P17" s="8">
        <f t="shared" si="3"/>
        <v>0.25119999999999998</v>
      </c>
    </row>
    <row r="18" spans="1:16" x14ac:dyDescent="0.25">
      <c r="A18" s="14">
        <v>30</v>
      </c>
      <c r="B18" s="14">
        <v>0.31619999999999998</v>
      </c>
      <c r="C18" s="15">
        <v>326800</v>
      </c>
      <c r="D18" s="14">
        <v>64.459999999999994</v>
      </c>
      <c r="E18" s="14">
        <v>1.9870000000000001</v>
      </c>
      <c r="P18" s="8">
        <f t="shared" si="3"/>
        <v>0.31619999999999998</v>
      </c>
    </row>
    <row r="19" spans="1:16" x14ac:dyDescent="0.25">
      <c r="A19" s="14">
        <v>30</v>
      </c>
      <c r="B19" s="14">
        <v>0.39810000000000001</v>
      </c>
      <c r="C19" s="15">
        <v>386800</v>
      </c>
      <c r="D19" s="14">
        <v>63.78</v>
      </c>
      <c r="E19" s="14">
        <v>2.5009999999999999</v>
      </c>
      <c r="P19" s="8">
        <f t="shared" si="3"/>
        <v>0.39810000000000001</v>
      </c>
    </row>
    <row r="20" spans="1:16" x14ac:dyDescent="0.25">
      <c r="A20" s="14">
        <v>30</v>
      </c>
      <c r="B20" s="14">
        <v>0.50119999999999998</v>
      </c>
      <c r="C20" s="15">
        <v>455300</v>
      </c>
      <c r="D20" s="14">
        <v>63.23</v>
      </c>
      <c r="E20" s="14">
        <v>3.149</v>
      </c>
      <c r="P20" s="8">
        <f t="shared" si="3"/>
        <v>0.50119999999999998</v>
      </c>
    </row>
    <row r="21" spans="1:16" x14ac:dyDescent="0.25">
      <c r="A21" s="14">
        <v>30</v>
      </c>
      <c r="B21" s="14">
        <v>0.63100000000000001</v>
      </c>
      <c r="C21" s="15">
        <v>530200</v>
      </c>
      <c r="D21" s="14">
        <v>63.2</v>
      </c>
      <c r="E21" s="14">
        <v>3.964</v>
      </c>
      <c r="P21" s="8">
        <f t="shared" si="3"/>
        <v>0.63100000000000001</v>
      </c>
    </row>
    <row r="22" spans="1:16" x14ac:dyDescent="0.25">
      <c r="A22" s="14">
        <v>30</v>
      </c>
      <c r="B22" s="14">
        <v>0.79430000000000001</v>
      </c>
      <c r="C22" s="15">
        <v>621100</v>
      </c>
      <c r="D22" s="14">
        <v>62.12</v>
      </c>
      <c r="E22" s="14">
        <v>4.9909999999999997</v>
      </c>
      <c r="P22" s="8">
        <f t="shared" si="3"/>
        <v>0.79430000000000001</v>
      </c>
    </row>
    <row r="23" spans="1:16" x14ac:dyDescent="0.25">
      <c r="A23" s="14">
        <v>30</v>
      </c>
      <c r="B23" s="14">
        <v>1</v>
      </c>
      <c r="C23" s="15">
        <v>727600</v>
      </c>
      <c r="D23" s="14">
        <v>61.66</v>
      </c>
      <c r="E23" s="14">
        <v>6.2830000000000004</v>
      </c>
      <c r="P23" s="8">
        <f t="shared" si="3"/>
        <v>1</v>
      </c>
    </row>
    <row r="24" spans="1:16" x14ac:dyDescent="0.25">
      <c r="A24" s="14">
        <v>30</v>
      </c>
      <c r="B24" s="14">
        <v>1.2589999999999999</v>
      </c>
      <c r="C24" s="15">
        <v>853700</v>
      </c>
      <c r="D24" s="14">
        <v>61.41</v>
      </c>
      <c r="E24" s="14">
        <v>7.91</v>
      </c>
      <c r="P24" s="8">
        <f t="shared" si="3"/>
        <v>1.2589999999999999</v>
      </c>
    </row>
    <row r="25" spans="1:16" x14ac:dyDescent="0.25">
      <c r="A25" s="14">
        <v>30</v>
      </c>
      <c r="B25" s="14">
        <v>1.585</v>
      </c>
      <c r="C25" s="15">
        <v>1000000</v>
      </c>
      <c r="D25" s="14">
        <v>61.13</v>
      </c>
      <c r="E25" s="14">
        <v>9.9580000000000002</v>
      </c>
      <c r="P25" s="8">
        <f t="shared" si="3"/>
        <v>1.585</v>
      </c>
    </row>
    <row r="26" spans="1:16" x14ac:dyDescent="0.25">
      <c r="A26" s="14">
        <v>30</v>
      </c>
      <c r="B26" s="14">
        <v>1.9950000000000001</v>
      </c>
      <c r="C26" s="15">
        <v>1168000</v>
      </c>
      <c r="D26" s="14">
        <v>60.68</v>
      </c>
      <c r="E26" s="14">
        <v>12.54</v>
      </c>
      <c r="P26" s="8">
        <f t="shared" si="3"/>
        <v>1.9950000000000001</v>
      </c>
    </row>
    <row r="27" spans="1:16" x14ac:dyDescent="0.25">
      <c r="A27" s="14">
        <v>30</v>
      </c>
      <c r="B27" s="14">
        <v>2.512</v>
      </c>
      <c r="C27" s="15">
        <v>1360000</v>
      </c>
      <c r="D27" s="14">
        <v>60.06</v>
      </c>
      <c r="E27" s="14">
        <v>15.78</v>
      </c>
      <c r="P27" s="8">
        <f t="shared" si="3"/>
        <v>2.512</v>
      </c>
    </row>
    <row r="28" spans="1:16" x14ac:dyDescent="0.25">
      <c r="A28" s="14">
        <v>30</v>
      </c>
      <c r="B28" s="14">
        <v>3.1619999999999999</v>
      </c>
      <c r="C28" s="15">
        <v>1576000</v>
      </c>
      <c r="D28" s="14">
        <v>59.93</v>
      </c>
      <c r="E28" s="14">
        <v>19.87</v>
      </c>
      <c r="P28" s="8">
        <f>B28*$S$2</f>
        <v>3.1619999999999999</v>
      </c>
    </row>
    <row r="29" spans="1:16" x14ac:dyDescent="0.25">
      <c r="A29" s="14">
        <v>30</v>
      </c>
      <c r="B29" s="14">
        <v>3.9809999999999999</v>
      </c>
      <c r="C29" s="15">
        <v>1819000</v>
      </c>
      <c r="D29" s="14">
        <v>59.76</v>
      </c>
      <c r="E29" s="14">
        <v>25.01</v>
      </c>
      <c r="P29" s="8">
        <f t="shared" si="3"/>
        <v>3.9809999999999999</v>
      </c>
    </row>
    <row r="30" spans="1:16" x14ac:dyDescent="0.25">
      <c r="A30" s="14">
        <v>30</v>
      </c>
      <c r="B30" s="14">
        <v>5.0119999999999996</v>
      </c>
      <c r="C30" s="15">
        <v>2123000</v>
      </c>
      <c r="D30" s="14">
        <v>58.93</v>
      </c>
      <c r="E30" s="14">
        <v>31.49</v>
      </c>
      <c r="P30" s="8">
        <f t="shared" si="3"/>
        <v>5.0119999999999996</v>
      </c>
    </row>
    <row r="31" spans="1:16" x14ac:dyDescent="0.25">
      <c r="A31" s="14">
        <v>30</v>
      </c>
      <c r="B31" s="14">
        <v>6.31</v>
      </c>
      <c r="C31" s="15">
        <v>2452000</v>
      </c>
      <c r="D31" s="14">
        <v>58.77</v>
      </c>
      <c r="E31" s="14">
        <v>39.64</v>
      </c>
      <c r="P31" s="8">
        <f t="shared" si="3"/>
        <v>6.31</v>
      </c>
    </row>
    <row r="32" spans="1:16" x14ac:dyDescent="0.25">
      <c r="A32" s="14">
        <v>30</v>
      </c>
      <c r="B32" s="14">
        <v>7.9429999999999996</v>
      </c>
      <c r="C32" s="15">
        <v>2834000</v>
      </c>
      <c r="D32" s="14">
        <v>58.86</v>
      </c>
      <c r="E32" s="14">
        <v>49.91</v>
      </c>
      <c r="P32" s="8">
        <f t="shared" si="3"/>
        <v>7.9429999999999996</v>
      </c>
    </row>
    <row r="33" spans="1:16" x14ac:dyDescent="0.25">
      <c r="A33" s="14">
        <v>30</v>
      </c>
      <c r="B33" s="14">
        <v>10</v>
      </c>
      <c r="C33" s="15">
        <v>3292000</v>
      </c>
      <c r="D33" s="14">
        <v>58.24</v>
      </c>
      <c r="E33" s="14">
        <v>62.83</v>
      </c>
      <c r="P33" s="8">
        <f t="shared" si="3"/>
        <v>10</v>
      </c>
    </row>
    <row r="34" spans="1:16" x14ac:dyDescent="0.25">
      <c r="A34" s="14">
        <v>30</v>
      </c>
      <c r="B34" s="14">
        <v>12.59</v>
      </c>
      <c r="C34" s="15">
        <v>3822000</v>
      </c>
      <c r="D34" s="14">
        <v>58.27</v>
      </c>
      <c r="E34" s="14">
        <v>79.099999999999994</v>
      </c>
      <c r="P34" s="8">
        <f t="shared" si="3"/>
        <v>12.59</v>
      </c>
    </row>
    <row r="35" spans="1:16" x14ac:dyDescent="0.25">
      <c r="A35" s="14">
        <v>30</v>
      </c>
      <c r="B35" s="14">
        <v>15.85</v>
      </c>
      <c r="C35" s="15">
        <v>4421000</v>
      </c>
      <c r="D35" s="14">
        <v>58.22</v>
      </c>
      <c r="E35" s="14">
        <v>99.58</v>
      </c>
      <c r="P35" s="8">
        <f t="shared" si="3"/>
        <v>15.85</v>
      </c>
    </row>
    <row r="36" spans="1:16" x14ac:dyDescent="0.25">
      <c r="A36" s="14">
        <v>30</v>
      </c>
      <c r="B36" s="14">
        <v>19.95</v>
      </c>
      <c r="C36" s="15">
        <v>5085000</v>
      </c>
      <c r="D36" s="14">
        <v>57.95</v>
      </c>
      <c r="E36" s="14">
        <v>125.4</v>
      </c>
      <c r="P36" s="8">
        <f t="shared" si="3"/>
        <v>19.95</v>
      </c>
    </row>
    <row r="37" spans="1:16" x14ac:dyDescent="0.25">
      <c r="A37" s="14">
        <v>30</v>
      </c>
      <c r="B37" s="14">
        <v>25.12</v>
      </c>
      <c r="C37" s="15">
        <v>5779000</v>
      </c>
      <c r="D37" s="14">
        <v>57.65</v>
      </c>
      <c r="E37" s="14">
        <v>157.80000000000001</v>
      </c>
      <c r="P37" s="8">
        <f t="shared" si="3"/>
        <v>25.12</v>
      </c>
    </row>
    <row r="38" spans="1:16" x14ac:dyDescent="0.25">
      <c r="A38" s="14">
        <v>30</v>
      </c>
      <c r="B38" s="14">
        <v>31.62</v>
      </c>
      <c r="C38" s="15">
        <v>6708000</v>
      </c>
      <c r="D38" s="14">
        <v>58.96</v>
      </c>
      <c r="E38" s="14">
        <v>198.7</v>
      </c>
      <c r="P38" s="8">
        <f t="shared" si="3"/>
        <v>31.62</v>
      </c>
    </row>
    <row r="39" spans="1:16" x14ac:dyDescent="0.25">
      <c r="A39" s="14">
        <v>30</v>
      </c>
      <c r="B39" s="14">
        <v>39.81</v>
      </c>
      <c r="C39" s="15">
        <v>7710000</v>
      </c>
      <c r="D39" s="14">
        <v>57.56</v>
      </c>
      <c r="E39" s="14">
        <v>250.1</v>
      </c>
      <c r="P39" s="8">
        <f t="shared" si="3"/>
        <v>39.81</v>
      </c>
    </row>
    <row r="40" spans="1:16" x14ac:dyDescent="0.25">
      <c r="A40" s="14">
        <v>30</v>
      </c>
      <c r="B40" s="14">
        <v>50</v>
      </c>
      <c r="C40" s="15">
        <v>7720000</v>
      </c>
      <c r="D40" s="14">
        <v>54.16</v>
      </c>
      <c r="E40" s="14">
        <v>314.2</v>
      </c>
      <c r="P40" s="8">
        <f t="shared" si="3"/>
        <v>50</v>
      </c>
    </row>
    <row r="41" spans="1:16" x14ac:dyDescent="0.25">
      <c r="A41" s="14">
        <v>40</v>
      </c>
      <c r="B41" s="14">
        <v>0.01</v>
      </c>
      <c r="C41" s="14">
        <v>2878</v>
      </c>
      <c r="D41" s="14">
        <v>82.44</v>
      </c>
      <c r="E41" s="14">
        <v>6.2829999999999997E-2</v>
      </c>
      <c r="P41" s="8">
        <f>B41*$S$3</f>
        <v>1E-3</v>
      </c>
    </row>
    <row r="42" spans="1:16" x14ac:dyDescent="0.25">
      <c r="A42" s="14">
        <v>40</v>
      </c>
      <c r="B42" s="14">
        <v>1.259E-2</v>
      </c>
      <c r="C42" s="14">
        <v>3560</v>
      </c>
      <c r="D42" s="14">
        <v>81.790000000000006</v>
      </c>
      <c r="E42" s="14">
        <v>7.9100000000000004E-2</v>
      </c>
      <c r="P42" s="8">
        <f t="shared" ref="P42:P78" si="4">B42*$S$3</f>
        <v>1.2590000000000001E-3</v>
      </c>
    </row>
    <row r="43" spans="1:16" x14ac:dyDescent="0.25">
      <c r="A43" s="14">
        <v>40</v>
      </c>
      <c r="B43" s="14">
        <v>1.585E-2</v>
      </c>
      <c r="C43" s="14">
        <v>4389</v>
      </c>
      <c r="D43" s="14">
        <v>81.16</v>
      </c>
      <c r="E43" s="14">
        <v>9.9580000000000002E-2</v>
      </c>
      <c r="P43" s="8">
        <f t="shared" si="4"/>
        <v>1.585E-3</v>
      </c>
    </row>
    <row r="44" spans="1:16" x14ac:dyDescent="0.25">
      <c r="A44" s="14">
        <v>40</v>
      </c>
      <c r="B44" s="14">
        <v>1.9949999999999999E-2</v>
      </c>
      <c r="C44" s="14">
        <v>5416</v>
      </c>
      <c r="D44" s="14">
        <v>80.41</v>
      </c>
      <c r="E44" s="14">
        <v>0.12540000000000001</v>
      </c>
      <c r="P44" s="8">
        <f t="shared" si="4"/>
        <v>1.9949999999999998E-3</v>
      </c>
    </row>
    <row r="45" spans="1:16" x14ac:dyDescent="0.25">
      <c r="A45" s="14">
        <v>40</v>
      </c>
      <c r="B45" s="14">
        <v>2.512E-2</v>
      </c>
      <c r="C45" s="14">
        <v>6656</v>
      </c>
      <c r="D45" s="14">
        <v>79.63</v>
      </c>
      <c r="E45" s="14">
        <v>0.1578</v>
      </c>
      <c r="P45" s="8">
        <f t="shared" si="4"/>
        <v>2.5120000000000003E-3</v>
      </c>
    </row>
    <row r="46" spans="1:16" x14ac:dyDescent="0.25">
      <c r="A46" s="14">
        <v>40</v>
      </c>
      <c r="B46" s="14">
        <v>3.1620000000000002E-2</v>
      </c>
      <c r="C46" s="14">
        <v>8153</v>
      </c>
      <c r="D46" s="14">
        <v>78.87</v>
      </c>
      <c r="E46" s="14">
        <v>0.19869999999999999</v>
      </c>
      <c r="P46" s="8">
        <f t="shared" si="4"/>
        <v>3.1620000000000003E-3</v>
      </c>
    </row>
    <row r="47" spans="1:16" x14ac:dyDescent="0.25">
      <c r="A47" s="14">
        <v>40</v>
      </c>
      <c r="B47" s="14">
        <v>3.9809999999999998E-2</v>
      </c>
      <c r="C47" s="14">
        <v>9974</v>
      </c>
      <c r="D47" s="14">
        <v>78.13</v>
      </c>
      <c r="E47" s="14">
        <v>0.25009999999999999</v>
      </c>
      <c r="P47" s="8">
        <f t="shared" si="4"/>
        <v>3.9810000000000002E-3</v>
      </c>
    </row>
    <row r="48" spans="1:16" x14ac:dyDescent="0.25">
      <c r="A48" s="14">
        <v>40</v>
      </c>
      <c r="B48" s="14">
        <v>5.0119999999999998E-2</v>
      </c>
      <c r="C48" s="14">
        <v>12160</v>
      </c>
      <c r="D48" s="14">
        <v>77.53</v>
      </c>
      <c r="E48" s="14">
        <v>0.31490000000000001</v>
      </c>
      <c r="P48" s="8">
        <f t="shared" si="4"/>
        <v>5.012E-3</v>
      </c>
    </row>
    <row r="49" spans="1:16" x14ac:dyDescent="0.25">
      <c r="A49" s="14">
        <v>40</v>
      </c>
      <c r="B49" s="14">
        <v>6.3100000000000003E-2</v>
      </c>
      <c r="C49" s="14">
        <v>14800</v>
      </c>
      <c r="D49" s="14">
        <v>77.05</v>
      </c>
      <c r="E49" s="14">
        <v>0.39639999999999997</v>
      </c>
      <c r="P49" s="8">
        <f t="shared" si="4"/>
        <v>6.3100000000000005E-3</v>
      </c>
    </row>
    <row r="50" spans="1:16" x14ac:dyDescent="0.25">
      <c r="A50" s="14">
        <v>40</v>
      </c>
      <c r="B50" s="14">
        <v>7.9430000000000001E-2</v>
      </c>
      <c r="C50" s="14">
        <v>18070</v>
      </c>
      <c r="D50" s="14">
        <v>76.45</v>
      </c>
      <c r="E50" s="14">
        <v>0.49909999999999999</v>
      </c>
      <c r="P50" s="8">
        <f t="shared" si="4"/>
        <v>7.9430000000000004E-3</v>
      </c>
    </row>
    <row r="51" spans="1:16" x14ac:dyDescent="0.25">
      <c r="A51" s="14">
        <v>40</v>
      </c>
      <c r="B51" s="14">
        <v>0.1</v>
      </c>
      <c r="C51" s="14">
        <v>21910</v>
      </c>
      <c r="D51" s="14">
        <v>75.45</v>
      </c>
      <c r="E51" s="14">
        <v>0.62829999999999997</v>
      </c>
      <c r="P51" s="8">
        <f t="shared" si="4"/>
        <v>1.0000000000000002E-2</v>
      </c>
    </row>
    <row r="52" spans="1:16" x14ac:dyDescent="0.25">
      <c r="A52" s="14">
        <v>40</v>
      </c>
      <c r="B52" s="14">
        <v>0.12590000000000001</v>
      </c>
      <c r="C52" s="14">
        <v>26340</v>
      </c>
      <c r="D52" s="14">
        <v>74.81</v>
      </c>
      <c r="E52" s="14">
        <v>0.79100000000000004</v>
      </c>
      <c r="P52" s="8">
        <f t="shared" si="4"/>
        <v>1.2590000000000002E-2</v>
      </c>
    </row>
    <row r="53" spans="1:16" x14ac:dyDescent="0.25">
      <c r="A53" s="14">
        <v>40</v>
      </c>
      <c r="B53" s="14">
        <v>0.1585</v>
      </c>
      <c r="C53" s="14">
        <v>31990</v>
      </c>
      <c r="D53" s="14">
        <v>73.989999999999995</v>
      </c>
      <c r="E53" s="14">
        <v>0.99580000000000002</v>
      </c>
      <c r="P53" s="8">
        <f t="shared" si="4"/>
        <v>1.585E-2</v>
      </c>
    </row>
    <row r="54" spans="1:16" x14ac:dyDescent="0.25">
      <c r="A54" s="14">
        <v>40</v>
      </c>
      <c r="B54" s="14">
        <v>0.19950000000000001</v>
      </c>
      <c r="C54" s="14">
        <v>38470</v>
      </c>
      <c r="D54" s="14">
        <v>73.2</v>
      </c>
      <c r="E54" s="14">
        <v>1.254</v>
      </c>
      <c r="P54" s="8">
        <f t="shared" si="4"/>
        <v>1.9950000000000002E-2</v>
      </c>
    </row>
    <row r="55" spans="1:16" x14ac:dyDescent="0.25">
      <c r="A55" s="14">
        <v>40</v>
      </c>
      <c r="B55" s="14">
        <v>0.25119999999999998</v>
      </c>
      <c r="C55" s="14">
        <v>46550</v>
      </c>
      <c r="D55" s="14">
        <v>72.45</v>
      </c>
      <c r="E55" s="14">
        <v>1.5780000000000001</v>
      </c>
      <c r="P55" s="8">
        <f t="shared" si="4"/>
        <v>2.512E-2</v>
      </c>
    </row>
    <row r="56" spans="1:16" x14ac:dyDescent="0.25">
      <c r="A56" s="14">
        <v>40</v>
      </c>
      <c r="B56" s="14">
        <v>0.31619999999999998</v>
      </c>
      <c r="C56" s="14">
        <v>55840</v>
      </c>
      <c r="D56" s="14">
        <v>71.95</v>
      </c>
      <c r="E56" s="14">
        <v>1.9870000000000001</v>
      </c>
      <c r="P56" s="8">
        <f t="shared" si="4"/>
        <v>3.1620000000000002E-2</v>
      </c>
    </row>
    <row r="57" spans="1:16" x14ac:dyDescent="0.25">
      <c r="A57" s="14">
        <v>40</v>
      </c>
      <c r="B57" s="14">
        <v>0.39810000000000001</v>
      </c>
      <c r="C57" s="14">
        <v>67360</v>
      </c>
      <c r="D57" s="14">
        <v>71.23</v>
      </c>
      <c r="E57" s="14">
        <v>2.5009999999999999</v>
      </c>
      <c r="P57" s="8">
        <f t="shared" si="4"/>
        <v>3.9810000000000005E-2</v>
      </c>
    </row>
    <row r="58" spans="1:16" x14ac:dyDescent="0.25">
      <c r="A58" s="14">
        <v>40</v>
      </c>
      <c r="B58" s="14">
        <v>0.50119999999999998</v>
      </c>
      <c r="C58" s="14">
        <v>80550</v>
      </c>
      <c r="D58" s="14">
        <v>70.69</v>
      </c>
      <c r="E58" s="14">
        <v>3.149</v>
      </c>
      <c r="P58" s="8">
        <f t="shared" si="4"/>
        <v>5.0119999999999998E-2</v>
      </c>
    </row>
    <row r="59" spans="1:16" x14ac:dyDescent="0.25">
      <c r="A59" s="14">
        <v>40</v>
      </c>
      <c r="B59" s="14">
        <v>0.63100000000000001</v>
      </c>
      <c r="C59" s="14">
        <v>95690</v>
      </c>
      <c r="D59" s="14">
        <v>70.150000000000006</v>
      </c>
      <c r="E59" s="14">
        <v>3.964</v>
      </c>
      <c r="P59" s="8">
        <f t="shared" si="4"/>
        <v>6.3100000000000003E-2</v>
      </c>
    </row>
    <row r="60" spans="1:16" x14ac:dyDescent="0.25">
      <c r="A60" s="14">
        <v>40</v>
      </c>
      <c r="B60" s="14">
        <v>0.79430000000000001</v>
      </c>
      <c r="C60" s="15">
        <v>114600</v>
      </c>
      <c r="D60" s="14">
        <v>69.59</v>
      </c>
      <c r="E60" s="14">
        <v>4.9909999999999997</v>
      </c>
      <c r="P60" s="8">
        <f t="shared" si="4"/>
        <v>7.9430000000000001E-2</v>
      </c>
    </row>
    <row r="61" spans="1:16" x14ac:dyDescent="0.25">
      <c r="A61" s="14">
        <v>40</v>
      </c>
      <c r="B61" s="14">
        <v>1</v>
      </c>
      <c r="C61" s="15">
        <v>136600</v>
      </c>
      <c r="D61" s="14">
        <v>69.05</v>
      </c>
      <c r="E61" s="14">
        <v>6.2830000000000004</v>
      </c>
      <c r="P61" s="8">
        <f t="shared" si="4"/>
        <v>0.1</v>
      </c>
    </row>
    <row r="62" spans="1:16" x14ac:dyDescent="0.25">
      <c r="A62" s="14">
        <v>40</v>
      </c>
      <c r="B62" s="14">
        <v>1.2589999999999999</v>
      </c>
      <c r="C62" s="15">
        <v>162800</v>
      </c>
      <c r="D62" s="14">
        <v>68.510000000000005</v>
      </c>
      <c r="E62" s="14">
        <v>7.91</v>
      </c>
      <c r="P62" s="8">
        <f t="shared" si="4"/>
        <v>0.12589999999999998</v>
      </c>
    </row>
    <row r="63" spans="1:16" x14ac:dyDescent="0.25">
      <c r="A63" s="14">
        <v>40</v>
      </c>
      <c r="B63" s="14">
        <v>1.585</v>
      </c>
      <c r="C63" s="15">
        <v>194000</v>
      </c>
      <c r="D63" s="14">
        <v>67.91</v>
      </c>
      <c r="E63" s="14">
        <v>9.9580000000000002</v>
      </c>
      <c r="P63" s="8">
        <f t="shared" si="4"/>
        <v>0.1585</v>
      </c>
    </row>
    <row r="64" spans="1:16" x14ac:dyDescent="0.25">
      <c r="A64" s="14">
        <v>40</v>
      </c>
      <c r="B64" s="14">
        <v>1.9950000000000001</v>
      </c>
      <c r="C64" s="15">
        <v>229800</v>
      </c>
      <c r="D64" s="14">
        <v>67.41</v>
      </c>
      <c r="E64" s="14">
        <v>12.54</v>
      </c>
      <c r="P64" s="8">
        <f t="shared" si="4"/>
        <v>0.19950000000000001</v>
      </c>
    </row>
    <row r="65" spans="1:16" x14ac:dyDescent="0.25">
      <c r="A65" s="14">
        <v>40</v>
      </c>
      <c r="B65" s="14">
        <v>2.512</v>
      </c>
      <c r="C65" s="15">
        <v>272900</v>
      </c>
      <c r="D65" s="14">
        <v>66.91</v>
      </c>
      <c r="E65" s="14">
        <v>15.78</v>
      </c>
      <c r="P65" s="8">
        <f t="shared" si="4"/>
        <v>0.25120000000000003</v>
      </c>
    </row>
    <row r="66" spans="1:16" x14ac:dyDescent="0.25">
      <c r="A66" s="14">
        <v>40</v>
      </c>
      <c r="B66" s="14">
        <v>3.1619999999999999</v>
      </c>
      <c r="C66" s="15">
        <v>323000</v>
      </c>
      <c r="D66" s="14">
        <v>66.44</v>
      </c>
      <c r="E66" s="14">
        <v>19.87</v>
      </c>
      <c r="P66" s="8">
        <f t="shared" si="4"/>
        <v>0.31620000000000004</v>
      </c>
    </row>
    <row r="67" spans="1:16" x14ac:dyDescent="0.25">
      <c r="A67" s="14">
        <v>40</v>
      </c>
      <c r="B67" s="14">
        <v>3.9809999999999999</v>
      </c>
      <c r="C67" s="15">
        <v>382600</v>
      </c>
      <c r="D67" s="14">
        <v>66</v>
      </c>
      <c r="E67" s="14">
        <v>25.01</v>
      </c>
      <c r="P67" s="8">
        <f t="shared" si="4"/>
        <v>0.39810000000000001</v>
      </c>
    </row>
    <row r="68" spans="1:16" x14ac:dyDescent="0.25">
      <c r="A68" s="14">
        <v>40</v>
      </c>
      <c r="B68" s="14">
        <v>5.0119999999999996</v>
      </c>
      <c r="C68" s="15">
        <v>453100</v>
      </c>
      <c r="D68" s="14">
        <v>65.78</v>
      </c>
      <c r="E68" s="14">
        <v>31.49</v>
      </c>
      <c r="P68" s="8">
        <f t="shared" si="4"/>
        <v>0.50119999999999998</v>
      </c>
    </row>
    <row r="69" spans="1:16" x14ac:dyDescent="0.25">
      <c r="A69" s="14">
        <v>40</v>
      </c>
      <c r="B69" s="14">
        <v>6.31</v>
      </c>
      <c r="C69" s="15">
        <v>532400</v>
      </c>
      <c r="D69" s="14">
        <v>65.11</v>
      </c>
      <c r="E69" s="14">
        <v>39.64</v>
      </c>
      <c r="P69" s="8">
        <f t="shared" si="4"/>
        <v>0.63100000000000001</v>
      </c>
    </row>
    <row r="70" spans="1:16" x14ac:dyDescent="0.25">
      <c r="A70" s="14">
        <v>40</v>
      </c>
      <c r="B70" s="14">
        <v>7.9429999999999996</v>
      </c>
      <c r="C70" s="15">
        <v>625900</v>
      </c>
      <c r="D70" s="14">
        <v>64.650000000000006</v>
      </c>
      <c r="E70" s="14">
        <v>49.91</v>
      </c>
      <c r="P70" s="8">
        <f t="shared" si="4"/>
        <v>0.79430000000000001</v>
      </c>
    </row>
    <row r="71" spans="1:16" x14ac:dyDescent="0.25">
      <c r="A71" s="14">
        <v>40</v>
      </c>
      <c r="B71" s="14">
        <v>10</v>
      </c>
      <c r="C71" s="15">
        <v>742600</v>
      </c>
      <c r="D71" s="14">
        <v>64.47</v>
      </c>
      <c r="E71" s="14">
        <v>62.83</v>
      </c>
      <c r="P71" s="8">
        <f t="shared" si="4"/>
        <v>1</v>
      </c>
    </row>
    <row r="72" spans="1:16" x14ac:dyDescent="0.25">
      <c r="A72" s="14">
        <v>40</v>
      </c>
      <c r="B72" s="14">
        <v>12.59</v>
      </c>
      <c r="C72" s="15">
        <v>869800</v>
      </c>
      <c r="D72" s="14">
        <v>63.77</v>
      </c>
      <c r="E72" s="14">
        <v>79.099999999999994</v>
      </c>
      <c r="P72" s="8">
        <f t="shared" si="4"/>
        <v>1.2590000000000001</v>
      </c>
    </row>
    <row r="73" spans="1:16" x14ac:dyDescent="0.25">
      <c r="A73" s="14">
        <v>40</v>
      </c>
      <c r="B73" s="14">
        <v>15.85</v>
      </c>
      <c r="C73" s="15">
        <v>1022000</v>
      </c>
      <c r="D73" s="14">
        <v>63.28</v>
      </c>
      <c r="E73" s="14">
        <v>99.58</v>
      </c>
      <c r="P73" s="8">
        <f t="shared" si="4"/>
        <v>1.585</v>
      </c>
    </row>
    <row r="74" spans="1:16" x14ac:dyDescent="0.25">
      <c r="A74" s="14">
        <v>40</v>
      </c>
      <c r="B74" s="14">
        <v>19.95</v>
      </c>
      <c r="C74" s="15">
        <v>1198000</v>
      </c>
      <c r="D74" s="14">
        <v>62.93</v>
      </c>
      <c r="E74" s="14">
        <v>125.4</v>
      </c>
      <c r="P74" s="8">
        <f t="shared" si="4"/>
        <v>1.9950000000000001</v>
      </c>
    </row>
    <row r="75" spans="1:16" x14ac:dyDescent="0.25">
      <c r="A75" s="14">
        <v>40</v>
      </c>
      <c r="B75" s="14">
        <v>25.12</v>
      </c>
      <c r="C75" s="15">
        <v>1398000</v>
      </c>
      <c r="D75" s="14">
        <v>62.47</v>
      </c>
      <c r="E75" s="14">
        <v>157.80000000000001</v>
      </c>
      <c r="P75" s="8">
        <f t="shared" si="4"/>
        <v>2.5120000000000005</v>
      </c>
    </row>
    <row r="76" spans="1:16" x14ac:dyDescent="0.25">
      <c r="A76" s="14">
        <v>40</v>
      </c>
      <c r="B76" s="14">
        <v>31.62</v>
      </c>
      <c r="C76" s="15">
        <v>1639000</v>
      </c>
      <c r="D76" s="14">
        <v>62.41</v>
      </c>
      <c r="E76" s="14">
        <v>198.7</v>
      </c>
      <c r="P76" s="8">
        <f t="shared" si="4"/>
        <v>3.1620000000000004</v>
      </c>
    </row>
    <row r="77" spans="1:16" x14ac:dyDescent="0.25">
      <c r="A77" s="14">
        <v>40</v>
      </c>
      <c r="B77" s="14">
        <v>39.81</v>
      </c>
      <c r="C77" s="15">
        <v>1917000</v>
      </c>
      <c r="D77" s="14">
        <v>61.72</v>
      </c>
      <c r="E77" s="14">
        <v>250.1</v>
      </c>
      <c r="P77" s="8">
        <f t="shared" si="4"/>
        <v>3.9810000000000003</v>
      </c>
    </row>
    <row r="78" spans="1:16" x14ac:dyDescent="0.25">
      <c r="A78" s="14">
        <v>40</v>
      </c>
      <c r="B78" s="14">
        <v>50</v>
      </c>
      <c r="C78" s="15">
        <v>2167000</v>
      </c>
      <c r="D78" s="14">
        <v>60.29</v>
      </c>
      <c r="E78" s="14">
        <v>314.2</v>
      </c>
      <c r="P78" s="8">
        <f t="shared" si="4"/>
        <v>5</v>
      </c>
    </row>
    <row r="79" spans="1:16" x14ac:dyDescent="0.25">
      <c r="A79" s="14">
        <v>50</v>
      </c>
      <c r="B79" s="14">
        <v>0.01</v>
      </c>
      <c r="C79" s="14">
        <v>407</v>
      </c>
      <c r="D79" s="14">
        <v>87.09</v>
      </c>
      <c r="E79" s="14">
        <v>6.2829999999999997E-2</v>
      </c>
      <c r="P79" s="8">
        <f>B79*$S$4</f>
        <v>1.4000000000000001E-4</v>
      </c>
    </row>
    <row r="80" spans="1:16" x14ac:dyDescent="0.25">
      <c r="A80" s="14">
        <v>50</v>
      </c>
      <c r="B80" s="14">
        <v>1.259E-2</v>
      </c>
      <c r="C80" s="14">
        <v>510.2</v>
      </c>
      <c r="D80" s="14">
        <v>86.73</v>
      </c>
      <c r="E80" s="14">
        <v>7.9100000000000004E-2</v>
      </c>
      <c r="P80" s="8">
        <f t="shared" ref="P80:P116" si="5">B80*$S$4</f>
        <v>1.7626000000000002E-4</v>
      </c>
    </row>
    <row r="81" spans="1:16" x14ac:dyDescent="0.25">
      <c r="A81" s="14">
        <v>50</v>
      </c>
      <c r="B81" s="14">
        <v>1.585E-2</v>
      </c>
      <c r="C81" s="14">
        <v>638.4</v>
      </c>
      <c r="D81" s="14">
        <v>86.34</v>
      </c>
      <c r="E81" s="14">
        <v>9.9580000000000002E-2</v>
      </c>
      <c r="P81" s="8">
        <f t="shared" si="5"/>
        <v>2.219E-4</v>
      </c>
    </row>
    <row r="82" spans="1:16" x14ac:dyDescent="0.25">
      <c r="A82" s="14">
        <v>50</v>
      </c>
      <c r="B82" s="14">
        <v>1.9949999999999999E-2</v>
      </c>
      <c r="C82" s="14">
        <v>798</v>
      </c>
      <c r="D82" s="14">
        <v>85.92</v>
      </c>
      <c r="E82" s="14">
        <v>0.12540000000000001</v>
      </c>
      <c r="P82" s="8">
        <f t="shared" si="5"/>
        <v>2.7930000000000001E-4</v>
      </c>
    </row>
    <row r="83" spans="1:16" x14ac:dyDescent="0.25">
      <c r="A83" s="14">
        <v>50</v>
      </c>
      <c r="B83" s="14">
        <v>2.512E-2</v>
      </c>
      <c r="C83" s="14">
        <v>995.5</v>
      </c>
      <c r="D83" s="14">
        <v>85.44</v>
      </c>
      <c r="E83" s="14">
        <v>0.1578</v>
      </c>
      <c r="P83" s="8">
        <f t="shared" si="5"/>
        <v>3.5167999999999999E-4</v>
      </c>
    </row>
    <row r="84" spans="1:16" x14ac:dyDescent="0.25">
      <c r="A84" s="14">
        <v>50</v>
      </c>
      <c r="B84" s="14">
        <v>3.1620000000000002E-2</v>
      </c>
      <c r="C84" s="14">
        <v>1239</v>
      </c>
      <c r="D84" s="14">
        <v>84.94</v>
      </c>
      <c r="E84" s="14">
        <v>0.19869999999999999</v>
      </c>
      <c r="P84" s="8">
        <f t="shared" si="5"/>
        <v>4.4268000000000004E-4</v>
      </c>
    </row>
    <row r="85" spans="1:16" x14ac:dyDescent="0.25">
      <c r="A85" s="14">
        <v>50</v>
      </c>
      <c r="B85" s="14">
        <v>3.9809999999999998E-2</v>
      </c>
      <c r="C85" s="14">
        <v>1541</v>
      </c>
      <c r="D85" s="14">
        <v>84.46</v>
      </c>
      <c r="E85" s="14">
        <v>0.25009999999999999</v>
      </c>
      <c r="P85" s="8">
        <f t="shared" si="5"/>
        <v>5.5734000000000003E-4</v>
      </c>
    </row>
    <row r="86" spans="1:16" x14ac:dyDescent="0.25">
      <c r="A86" s="14">
        <v>50</v>
      </c>
      <c r="B86" s="14">
        <v>5.0119999999999998E-2</v>
      </c>
      <c r="C86" s="14">
        <v>1911</v>
      </c>
      <c r="D86" s="14">
        <v>84.01</v>
      </c>
      <c r="E86" s="14">
        <v>0.31490000000000001</v>
      </c>
      <c r="P86" s="8">
        <f t="shared" si="5"/>
        <v>7.0167999999999999E-4</v>
      </c>
    </row>
    <row r="87" spans="1:16" x14ac:dyDescent="0.25">
      <c r="A87" s="14">
        <v>50</v>
      </c>
      <c r="B87" s="14">
        <v>6.3100000000000003E-2</v>
      </c>
      <c r="C87" s="14">
        <v>2372</v>
      </c>
      <c r="D87" s="14">
        <v>83.58</v>
      </c>
      <c r="E87" s="14">
        <v>0.39639999999999997</v>
      </c>
      <c r="P87" s="8">
        <f t="shared" si="5"/>
        <v>8.8340000000000011E-4</v>
      </c>
    </row>
    <row r="88" spans="1:16" x14ac:dyDescent="0.25">
      <c r="A88" s="14">
        <v>50</v>
      </c>
      <c r="B88" s="14">
        <v>7.9430000000000001E-2</v>
      </c>
      <c r="C88" s="14">
        <v>2944</v>
      </c>
      <c r="D88" s="14">
        <v>83.06</v>
      </c>
      <c r="E88" s="14">
        <v>0.49909999999999999</v>
      </c>
      <c r="P88" s="8">
        <f t="shared" si="5"/>
        <v>1.11202E-3</v>
      </c>
    </row>
    <row r="89" spans="1:16" x14ac:dyDescent="0.25">
      <c r="A89" s="14">
        <v>50</v>
      </c>
      <c r="B89" s="14">
        <v>0.1</v>
      </c>
      <c r="C89" s="14">
        <v>3637</v>
      </c>
      <c r="D89" s="14">
        <v>82.33</v>
      </c>
      <c r="E89" s="14">
        <v>0.62829999999999997</v>
      </c>
      <c r="P89" s="8">
        <f t="shared" si="5"/>
        <v>1.4000000000000002E-3</v>
      </c>
    </row>
    <row r="90" spans="1:16" x14ac:dyDescent="0.25">
      <c r="A90" s="14">
        <v>50</v>
      </c>
      <c r="B90" s="14">
        <v>0.12590000000000001</v>
      </c>
      <c r="C90" s="14">
        <v>4473</v>
      </c>
      <c r="D90" s="14">
        <v>81.78</v>
      </c>
      <c r="E90" s="14">
        <v>0.79100000000000004</v>
      </c>
      <c r="P90" s="8">
        <f t="shared" si="5"/>
        <v>1.7626000000000002E-3</v>
      </c>
    </row>
    <row r="91" spans="1:16" x14ac:dyDescent="0.25">
      <c r="A91" s="14">
        <v>50</v>
      </c>
      <c r="B91" s="14">
        <v>0.1585</v>
      </c>
      <c r="C91" s="14">
        <v>5535</v>
      </c>
      <c r="D91" s="14">
        <v>81.03</v>
      </c>
      <c r="E91" s="14">
        <v>0.99580000000000002</v>
      </c>
      <c r="P91" s="8">
        <f t="shared" si="5"/>
        <v>2.2190000000000001E-3</v>
      </c>
    </row>
    <row r="92" spans="1:16" x14ac:dyDescent="0.25">
      <c r="A92" s="14">
        <v>50</v>
      </c>
      <c r="B92" s="14">
        <v>0.19950000000000001</v>
      </c>
      <c r="C92" s="14">
        <v>6806</v>
      </c>
      <c r="D92" s="14">
        <v>80.37</v>
      </c>
      <c r="E92" s="14">
        <v>1.254</v>
      </c>
      <c r="P92" s="8">
        <f t="shared" si="5"/>
        <v>2.7930000000000003E-3</v>
      </c>
    </row>
    <row r="93" spans="1:16" x14ac:dyDescent="0.25">
      <c r="A93" s="14">
        <v>50</v>
      </c>
      <c r="B93" s="14">
        <v>0.25119999999999998</v>
      </c>
      <c r="C93" s="14">
        <v>8379</v>
      </c>
      <c r="D93" s="14">
        <v>79.63</v>
      </c>
      <c r="E93" s="14">
        <v>1.5780000000000001</v>
      </c>
      <c r="P93" s="8">
        <f t="shared" si="5"/>
        <v>3.5167999999999996E-3</v>
      </c>
    </row>
    <row r="94" spans="1:16" x14ac:dyDescent="0.25">
      <c r="A94" s="14">
        <v>50</v>
      </c>
      <c r="B94" s="14">
        <v>0.31619999999999998</v>
      </c>
      <c r="C94" s="14">
        <v>10250</v>
      </c>
      <c r="D94" s="14">
        <v>79.05</v>
      </c>
      <c r="E94" s="14">
        <v>1.9870000000000001</v>
      </c>
      <c r="P94" s="8">
        <f t="shared" si="5"/>
        <v>4.4267999999999998E-3</v>
      </c>
    </row>
    <row r="95" spans="1:16" x14ac:dyDescent="0.25">
      <c r="A95" s="14">
        <v>50</v>
      </c>
      <c r="B95" s="14">
        <v>0.39810000000000001</v>
      </c>
      <c r="C95" s="14">
        <v>12580</v>
      </c>
      <c r="D95" s="14">
        <v>78.290000000000006</v>
      </c>
      <c r="E95" s="14">
        <v>2.5009999999999999</v>
      </c>
      <c r="P95" s="8">
        <f t="shared" si="5"/>
        <v>5.5734000000000001E-3</v>
      </c>
    </row>
    <row r="96" spans="1:16" x14ac:dyDescent="0.25">
      <c r="A96" s="14">
        <v>50</v>
      </c>
      <c r="B96" s="14">
        <v>0.50119999999999998</v>
      </c>
      <c r="C96" s="14">
        <v>15370</v>
      </c>
      <c r="D96" s="14">
        <v>77.72</v>
      </c>
      <c r="E96" s="14">
        <v>3.149</v>
      </c>
      <c r="P96" s="8">
        <f t="shared" si="5"/>
        <v>7.0168000000000001E-3</v>
      </c>
    </row>
    <row r="97" spans="1:16" x14ac:dyDescent="0.25">
      <c r="A97" s="14">
        <v>50</v>
      </c>
      <c r="B97" s="14">
        <v>0.63100000000000001</v>
      </c>
      <c r="C97" s="14">
        <v>18610</v>
      </c>
      <c r="D97" s="14">
        <v>77.099999999999994</v>
      </c>
      <c r="E97" s="14">
        <v>3.964</v>
      </c>
      <c r="P97" s="8">
        <f t="shared" si="5"/>
        <v>8.8339999999999998E-3</v>
      </c>
    </row>
    <row r="98" spans="1:16" x14ac:dyDescent="0.25">
      <c r="A98" s="14">
        <v>50</v>
      </c>
      <c r="B98" s="14">
        <v>0.79430000000000001</v>
      </c>
      <c r="C98" s="14">
        <v>22700</v>
      </c>
      <c r="D98" s="14">
        <v>76.5</v>
      </c>
      <c r="E98" s="14">
        <v>4.9909999999999997</v>
      </c>
      <c r="P98" s="8">
        <f t="shared" si="5"/>
        <v>1.11202E-2</v>
      </c>
    </row>
    <row r="99" spans="1:16" x14ac:dyDescent="0.25">
      <c r="A99" s="14">
        <v>50</v>
      </c>
      <c r="B99" s="14">
        <v>1</v>
      </c>
      <c r="C99" s="14">
        <v>27520</v>
      </c>
      <c r="D99" s="14">
        <v>75.87</v>
      </c>
      <c r="E99" s="14">
        <v>6.2830000000000004</v>
      </c>
      <c r="P99" s="8">
        <f t="shared" si="5"/>
        <v>1.4E-2</v>
      </c>
    </row>
    <row r="100" spans="1:16" x14ac:dyDescent="0.25">
      <c r="A100" s="14">
        <v>50</v>
      </c>
      <c r="B100" s="14">
        <v>1.2589999999999999</v>
      </c>
      <c r="C100" s="14">
        <v>33370</v>
      </c>
      <c r="D100" s="14">
        <v>75.22</v>
      </c>
      <c r="E100" s="14">
        <v>7.91</v>
      </c>
      <c r="P100" s="8">
        <f t="shared" si="5"/>
        <v>1.7625999999999999E-2</v>
      </c>
    </row>
    <row r="101" spans="1:16" x14ac:dyDescent="0.25">
      <c r="A101" s="14">
        <v>50</v>
      </c>
      <c r="B101" s="14">
        <v>1.585</v>
      </c>
      <c r="C101" s="14">
        <v>40320</v>
      </c>
      <c r="D101" s="14">
        <v>74.400000000000006</v>
      </c>
      <c r="E101" s="14">
        <v>9.9580000000000002</v>
      </c>
      <c r="P101" s="8">
        <f t="shared" si="5"/>
        <v>2.2190000000000001E-2</v>
      </c>
    </row>
    <row r="102" spans="1:16" x14ac:dyDescent="0.25">
      <c r="A102" s="14">
        <v>50</v>
      </c>
      <c r="B102" s="14">
        <v>1.9950000000000001</v>
      </c>
      <c r="C102" s="14">
        <v>48700</v>
      </c>
      <c r="D102" s="14">
        <v>73.760000000000005</v>
      </c>
      <c r="E102" s="14">
        <v>12.54</v>
      </c>
      <c r="P102" s="8">
        <f t="shared" si="5"/>
        <v>2.7930000000000003E-2</v>
      </c>
    </row>
    <row r="103" spans="1:16" x14ac:dyDescent="0.25">
      <c r="A103" s="14">
        <v>50</v>
      </c>
      <c r="B103" s="14">
        <v>2.512</v>
      </c>
      <c r="C103" s="14">
        <v>58800</v>
      </c>
      <c r="D103" s="14">
        <v>73.27</v>
      </c>
      <c r="E103" s="14">
        <v>15.78</v>
      </c>
      <c r="P103" s="8">
        <f t="shared" si="5"/>
        <v>3.5167999999999998E-2</v>
      </c>
    </row>
    <row r="104" spans="1:16" x14ac:dyDescent="0.25">
      <c r="A104" s="14">
        <v>50</v>
      </c>
      <c r="B104" s="14">
        <v>3.1619999999999999</v>
      </c>
      <c r="C104" s="14">
        <v>70990</v>
      </c>
      <c r="D104" s="14">
        <v>72.81</v>
      </c>
      <c r="E104" s="14">
        <v>19.87</v>
      </c>
      <c r="P104" s="8">
        <f t="shared" si="5"/>
        <v>4.4268000000000002E-2</v>
      </c>
    </row>
    <row r="105" spans="1:16" x14ac:dyDescent="0.25">
      <c r="A105" s="14">
        <v>50</v>
      </c>
      <c r="B105" s="14">
        <v>3.9809999999999999</v>
      </c>
      <c r="C105" s="14">
        <v>85410</v>
      </c>
      <c r="D105" s="14">
        <v>72.290000000000006</v>
      </c>
      <c r="E105" s="14">
        <v>25.01</v>
      </c>
      <c r="P105" s="8">
        <f t="shared" si="5"/>
        <v>5.5733999999999999E-2</v>
      </c>
    </row>
    <row r="106" spans="1:16" x14ac:dyDescent="0.25">
      <c r="A106" s="14">
        <v>50</v>
      </c>
      <c r="B106" s="14">
        <v>5.0119999999999996</v>
      </c>
      <c r="C106" s="15">
        <v>102400</v>
      </c>
      <c r="D106" s="14">
        <v>71.63</v>
      </c>
      <c r="E106" s="14">
        <v>31.49</v>
      </c>
      <c r="P106" s="8">
        <f t="shared" si="5"/>
        <v>7.0167999999999994E-2</v>
      </c>
    </row>
    <row r="107" spans="1:16" x14ac:dyDescent="0.25">
      <c r="A107" s="14">
        <v>50</v>
      </c>
      <c r="B107" s="14">
        <v>6.31</v>
      </c>
      <c r="C107" s="15">
        <v>122500</v>
      </c>
      <c r="D107" s="14">
        <v>71.209999999999994</v>
      </c>
      <c r="E107" s="14">
        <v>39.64</v>
      </c>
      <c r="P107" s="8">
        <f t="shared" si="5"/>
        <v>8.8340000000000002E-2</v>
      </c>
    </row>
    <row r="108" spans="1:16" x14ac:dyDescent="0.25">
      <c r="A108" s="14">
        <v>50</v>
      </c>
      <c r="B108" s="14">
        <v>7.9429999999999996</v>
      </c>
      <c r="C108" s="15">
        <v>146700</v>
      </c>
      <c r="D108" s="14">
        <v>70.69</v>
      </c>
      <c r="E108" s="14">
        <v>49.91</v>
      </c>
      <c r="P108" s="8">
        <f t="shared" si="5"/>
        <v>0.111202</v>
      </c>
    </row>
    <row r="109" spans="1:16" x14ac:dyDescent="0.25">
      <c r="A109" s="14">
        <v>50</v>
      </c>
      <c r="B109" s="14">
        <v>10</v>
      </c>
      <c r="C109" s="15">
        <v>175200</v>
      </c>
      <c r="D109" s="14">
        <v>69.989999999999995</v>
      </c>
      <c r="E109" s="14">
        <v>62.83</v>
      </c>
      <c r="P109" s="8">
        <f t="shared" si="5"/>
        <v>0.14000000000000001</v>
      </c>
    </row>
    <row r="110" spans="1:16" x14ac:dyDescent="0.25">
      <c r="A110" s="14">
        <v>50</v>
      </c>
      <c r="B110" s="14">
        <v>12.59</v>
      </c>
      <c r="C110" s="15">
        <v>209200</v>
      </c>
      <c r="D110" s="14">
        <v>69.540000000000006</v>
      </c>
      <c r="E110" s="14">
        <v>79.099999999999994</v>
      </c>
      <c r="P110" s="8">
        <f t="shared" si="5"/>
        <v>0.17626</v>
      </c>
    </row>
    <row r="111" spans="1:16" x14ac:dyDescent="0.25">
      <c r="A111" s="14">
        <v>50</v>
      </c>
      <c r="B111" s="14">
        <v>15.85</v>
      </c>
      <c r="C111" s="15">
        <v>249800</v>
      </c>
      <c r="D111" s="14">
        <v>69.25</v>
      </c>
      <c r="E111" s="14">
        <v>99.58</v>
      </c>
      <c r="P111" s="8">
        <f t="shared" si="5"/>
        <v>0.22189999999999999</v>
      </c>
    </row>
    <row r="112" spans="1:16" x14ac:dyDescent="0.25">
      <c r="A112" s="14">
        <v>50</v>
      </c>
      <c r="B112" s="14">
        <v>19.95</v>
      </c>
      <c r="C112" s="15">
        <v>297800</v>
      </c>
      <c r="D112" s="14">
        <v>68.7</v>
      </c>
      <c r="E112" s="14">
        <v>125.4</v>
      </c>
      <c r="P112" s="8">
        <f t="shared" si="5"/>
        <v>0.27929999999999999</v>
      </c>
    </row>
    <row r="113" spans="1:16" x14ac:dyDescent="0.25">
      <c r="A113" s="14">
        <v>50</v>
      </c>
      <c r="B113" s="14">
        <v>25.12</v>
      </c>
      <c r="C113" s="15">
        <v>353700</v>
      </c>
      <c r="D113" s="14">
        <v>68.11</v>
      </c>
      <c r="E113" s="14">
        <v>157.80000000000001</v>
      </c>
      <c r="P113" s="8">
        <f t="shared" si="5"/>
        <v>0.35168000000000005</v>
      </c>
    </row>
    <row r="114" spans="1:16" x14ac:dyDescent="0.25">
      <c r="A114" s="14">
        <v>50</v>
      </c>
      <c r="B114" s="14">
        <v>31.62</v>
      </c>
      <c r="C114" s="15">
        <v>421000</v>
      </c>
      <c r="D114" s="14">
        <v>67.930000000000007</v>
      </c>
      <c r="E114" s="14">
        <v>198.7</v>
      </c>
      <c r="P114" s="8">
        <f t="shared" si="5"/>
        <v>0.44268000000000002</v>
      </c>
    </row>
    <row r="115" spans="1:16" x14ac:dyDescent="0.25">
      <c r="A115" s="14">
        <v>50</v>
      </c>
      <c r="B115" s="14">
        <v>39.81</v>
      </c>
      <c r="C115" s="15">
        <v>500500</v>
      </c>
      <c r="D115" s="14">
        <v>67.45</v>
      </c>
      <c r="E115" s="14">
        <v>250.1</v>
      </c>
      <c r="P115" s="8">
        <f t="shared" si="5"/>
        <v>0.55734000000000006</v>
      </c>
    </row>
    <row r="116" spans="1:16" x14ac:dyDescent="0.25">
      <c r="A116" s="14">
        <v>50</v>
      </c>
      <c r="B116" s="14">
        <v>50</v>
      </c>
      <c r="C116" s="15">
        <v>588300</v>
      </c>
      <c r="D116" s="14">
        <v>66.72</v>
      </c>
      <c r="E116" s="14">
        <v>314.2</v>
      </c>
      <c r="P116" s="8">
        <f t="shared" si="5"/>
        <v>0.70000000000000007</v>
      </c>
    </row>
    <row r="117" spans="1:16" x14ac:dyDescent="0.25">
      <c r="A117" s="14">
        <v>60</v>
      </c>
      <c r="B117" s="14">
        <v>0.01</v>
      </c>
      <c r="C117" s="14">
        <v>73</v>
      </c>
      <c r="D117" s="14">
        <v>88.6</v>
      </c>
      <c r="E117" s="14">
        <v>6.2829999999999997E-2</v>
      </c>
      <c r="P117" s="8">
        <f>B117*$S$5</f>
        <v>2.5000000000000001E-5</v>
      </c>
    </row>
    <row r="118" spans="1:16" x14ac:dyDescent="0.25">
      <c r="A118" s="14">
        <v>60</v>
      </c>
      <c r="B118" s="14">
        <v>1.259E-2</v>
      </c>
      <c r="C118" s="14">
        <v>91.12</v>
      </c>
      <c r="D118" s="14">
        <v>88.68</v>
      </c>
      <c r="E118" s="14">
        <v>7.9100000000000004E-2</v>
      </c>
      <c r="P118" s="8">
        <f t="shared" ref="P118:P154" si="6">B118*$S$5</f>
        <v>3.1474999999999999E-5</v>
      </c>
    </row>
    <row r="119" spans="1:16" x14ac:dyDescent="0.25">
      <c r="A119" s="14">
        <v>60</v>
      </c>
      <c r="B119" s="14">
        <v>1.585E-2</v>
      </c>
      <c r="C119" s="14">
        <v>114.7</v>
      </c>
      <c r="D119" s="14">
        <v>88.69</v>
      </c>
      <c r="E119" s="14">
        <v>9.9580000000000002E-2</v>
      </c>
      <c r="P119" s="8">
        <f t="shared" si="6"/>
        <v>3.9625000000000001E-5</v>
      </c>
    </row>
    <row r="120" spans="1:16" x14ac:dyDescent="0.25">
      <c r="A120" s="14">
        <v>60</v>
      </c>
      <c r="B120" s="14">
        <v>1.9949999999999999E-2</v>
      </c>
      <c r="C120" s="14">
        <v>144.1</v>
      </c>
      <c r="D120" s="14">
        <v>88.57</v>
      </c>
      <c r="E120" s="14">
        <v>0.12540000000000001</v>
      </c>
      <c r="P120" s="8">
        <f t="shared" si="6"/>
        <v>4.9874999999999999E-5</v>
      </c>
    </row>
    <row r="121" spans="1:16" x14ac:dyDescent="0.25">
      <c r="A121" s="14">
        <v>60</v>
      </c>
      <c r="B121" s="14">
        <v>2.512E-2</v>
      </c>
      <c r="C121" s="14">
        <v>181.3</v>
      </c>
      <c r="D121" s="14">
        <v>88.52</v>
      </c>
      <c r="E121" s="14">
        <v>0.1578</v>
      </c>
      <c r="P121" s="8">
        <f t="shared" si="6"/>
        <v>6.2799999999999995E-5</v>
      </c>
    </row>
    <row r="122" spans="1:16" x14ac:dyDescent="0.25">
      <c r="A122" s="14">
        <v>60</v>
      </c>
      <c r="B122" s="14">
        <v>3.1620000000000002E-2</v>
      </c>
      <c r="C122" s="14">
        <v>227</v>
      </c>
      <c r="D122" s="14">
        <v>88.45</v>
      </c>
      <c r="E122" s="14">
        <v>0.19869999999999999</v>
      </c>
      <c r="P122" s="8">
        <f t="shared" si="6"/>
        <v>7.9050000000000011E-5</v>
      </c>
    </row>
    <row r="123" spans="1:16" x14ac:dyDescent="0.25">
      <c r="A123" s="14">
        <v>60</v>
      </c>
      <c r="B123" s="14">
        <v>3.9809999999999998E-2</v>
      </c>
      <c r="C123" s="14">
        <v>284.89999999999998</v>
      </c>
      <c r="D123" s="14">
        <v>88.18</v>
      </c>
      <c r="E123" s="14">
        <v>0.25009999999999999</v>
      </c>
      <c r="P123" s="8">
        <f t="shared" si="6"/>
        <v>9.9524999999999993E-5</v>
      </c>
    </row>
    <row r="124" spans="1:16" x14ac:dyDescent="0.25">
      <c r="A124" s="14">
        <v>60</v>
      </c>
      <c r="B124" s="14">
        <v>5.0119999999999998E-2</v>
      </c>
      <c r="C124" s="14">
        <v>358.2</v>
      </c>
      <c r="D124" s="14">
        <v>87.74</v>
      </c>
      <c r="E124" s="14">
        <v>0.31490000000000001</v>
      </c>
      <c r="P124" s="8">
        <f t="shared" si="6"/>
        <v>1.2530000000000001E-4</v>
      </c>
    </row>
    <row r="125" spans="1:16" x14ac:dyDescent="0.25">
      <c r="A125" s="14">
        <v>60</v>
      </c>
      <c r="B125" s="14">
        <v>6.3100000000000003E-2</v>
      </c>
      <c r="C125" s="14">
        <v>448.6</v>
      </c>
      <c r="D125" s="14">
        <v>87.03</v>
      </c>
      <c r="E125" s="14">
        <v>0.39639999999999997</v>
      </c>
      <c r="P125" s="8">
        <f t="shared" si="6"/>
        <v>1.5775000000000001E-4</v>
      </c>
    </row>
    <row r="126" spans="1:16" x14ac:dyDescent="0.25">
      <c r="A126" s="14">
        <v>60</v>
      </c>
      <c r="B126" s="14">
        <v>7.9430000000000001E-2</v>
      </c>
      <c r="C126" s="14">
        <v>558.20000000000005</v>
      </c>
      <c r="D126" s="14">
        <v>86.4</v>
      </c>
      <c r="E126" s="14">
        <v>0.49909999999999999</v>
      </c>
      <c r="P126" s="8">
        <f t="shared" si="6"/>
        <v>1.9857500000000002E-4</v>
      </c>
    </row>
    <row r="127" spans="1:16" x14ac:dyDescent="0.25">
      <c r="A127" s="14">
        <v>60</v>
      </c>
      <c r="B127" s="14">
        <v>0.1</v>
      </c>
      <c r="C127" s="14">
        <v>698.1</v>
      </c>
      <c r="D127" s="14">
        <v>86.42</v>
      </c>
      <c r="E127" s="14">
        <v>0.62829999999999997</v>
      </c>
      <c r="P127" s="8">
        <f t="shared" si="6"/>
        <v>2.5000000000000001E-4</v>
      </c>
    </row>
    <row r="128" spans="1:16" x14ac:dyDescent="0.25">
      <c r="A128" s="14">
        <v>60</v>
      </c>
      <c r="B128" s="14">
        <v>0.12590000000000001</v>
      </c>
      <c r="C128" s="14">
        <v>881.5</v>
      </c>
      <c r="D128" s="14">
        <v>85.89</v>
      </c>
      <c r="E128" s="14">
        <v>0.79100000000000004</v>
      </c>
      <c r="P128" s="8">
        <f t="shared" si="6"/>
        <v>3.1475000000000003E-4</v>
      </c>
    </row>
    <row r="129" spans="1:16" x14ac:dyDescent="0.25">
      <c r="A129" s="14">
        <v>60</v>
      </c>
      <c r="B129" s="14">
        <v>0.1585</v>
      </c>
      <c r="C129" s="14">
        <v>1091</v>
      </c>
      <c r="D129" s="14">
        <v>85.7</v>
      </c>
      <c r="E129" s="14">
        <v>0.99580000000000002</v>
      </c>
      <c r="P129" s="8">
        <f t="shared" si="6"/>
        <v>3.9625000000000001E-4</v>
      </c>
    </row>
    <row r="130" spans="1:16" x14ac:dyDescent="0.25">
      <c r="A130" s="14">
        <v>60</v>
      </c>
      <c r="B130" s="14">
        <v>0.19950000000000001</v>
      </c>
      <c r="C130" s="14">
        <v>1365</v>
      </c>
      <c r="D130" s="14">
        <v>85.34</v>
      </c>
      <c r="E130" s="14">
        <v>1.254</v>
      </c>
      <c r="P130" s="8">
        <f t="shared" si="6"/>
        <v>4.9875000000000006E-4</v>
      </c>
    </row>
    <row r="131" spans="1:16" x14ac:dyDescent="0.25">
      <c r="A131" s="14">
        <v>60</v>
      </c>
      <c r="B131" s="14">
        <v>0.25119999999999998</v>
      </c>
      <c r="C131" s="14">
        <v>1686</v>
      </c>
      <c r="D131" s="14">
        <v>84.97</v>
      </c>
      <c r="E131" s="14">
        <v>1.5780000000000001</v>
      </c>
      <c r="P131" s="8">
        <f t="shared" si="6"/>
        <v>6.2799999999999998E-4</v>
      </c>
    </row>
    <row r="132" spans="1:16" x14ac:dyDescent="0.25">
      <c r="A132" s="14">
        <v>60</v>
      </c>
      <c r="B132" s="14">
        <v>0.31619999999999998</v>
      </c>
      <c r="C132" s="14">
        <v>2104</v>
      </c>
      <c r="D132" s="14">
        <v>84.23</v>
      </c>
      <c r="E132" s="14">
        <v>1.9870000000000001</v>
      </c>
      <c r="P132" s="8">
        <f t="shared" si="6"/>
        <v>7.9049999999999997E-4</v>
      </c>
    </row>
    <row r="133" spans="1:16" x14ac:dyDescent="0.25">
      <c r="A133" s="14">
        <v>60</v>
      </c>
      <c r="B133" s="14">
        <v>0.39810000000000001</v>
      </c>
      <c r="C133" s="14">
        <v>2581</v>
      </c>
      <c r="D133" s="14">
        <v>83.94</v>
      </c>
      <c r="E133" s="14">
        <v>2.5009999999999999</v>
      </c>
      <c r="P133" s="8">
        <f t="shared" si="6"/>
        <v>9.9525000000000004E-4</v>
      </c>
    </row>
    <row r="134" spans="1:16" x14ac:dyDescent="0.25">
      <c r="A134" s="14">
        <v>60</v>
      </c>
      <c r="B134" s="14">
        <v>0.50119999999999998</v>
      </c>
      <c r="C134" s="14">
        <v>3202</v>
      </c>
      <c r="D134" s="14">
        <v>83.35</v>
      </c>
      <c r="E134" s="14">
        <v>3.149</v>
      </c>
      <c r="P134" s="8">
        <f t="shared" si="6"/>
        <v>1.253E-3</v>
      </c>
    </row>
    <row r="135" spans="1:16" x14ac:dyDescent="0.25">
      <c r="A135" s="14">
        <v>60</v>
      </c>
      <c r="B135" s="14">
        <v>0.63100000000000001</v>
      </c>
      <c r="C135" s="14">
        <v>4026</v>
      </c>
      <c r="D135" s="14">
        <v>82.31</v>
      </c>
      <c r="E135" s="14">
        <v>3.964</v>
      </c>
      <c r="P135" s="8">
        <f t="shared" si="6"/>
        <v>1.5775000000000001E-3</v>
      </c>
    </row>
    <row r="136" spans="1:16" x14ac:dyDescent="0.25">
      <c r="A136" s="14">
        <v>60</v>
      </c>
      <c r="B136" s="14">
        <v>0.79430000000000001</v>
      </c>
      <c r="C136" s="14">
        <v>4932</v>
      </c>
      <c r="D136" s="14">
        <v>82.16</v>
      </c>
      <c r="E136" s="14">
        <v>4.9909999999999997</v>
      </c>
      <c r="P136" s="8">
        <f t="shared" si="6"/>
        <v>1.9857500000000001E-3</v>
      </c>
    </row>
    <row r="137" spans="1:16" x14ac:dyDescent="0.25">
      <c r="A137" s="14">
        <v>60</v>
      </c>
      <c r="B137" s="14">
        <v>1</v>
      </c>
      <c r="C137" s="14">
        <v>6092</v>
      </c>
      <c r="D137" s="14">
        <v>81.62</v>
      </c>
      <c r="E137" s="14">
        <v>6.2830000000000004</v>
      </c>
      <c r="P137" s="8">
        <f t="shared" si="6"/>
        <v>2.5000000000000001E-3</v>
      </c>
    </row>
    <row r="138" spans="1:16" x14ac:dyDescent="0.25">
      <c r="A138" s="14">
        <v>60</v>
      </c>
      <c r="B138" s="14">
        <v>1.2589999999999999</v>
      </c>
      <c r="C138" s="14">
        <v>7498</v>
      </c>
      <c r="D138" s="14">
        <v>80.94</v>
      </c>
      <c r="E138" s="14">
        <v>7.91</v>
      </c>
      <c r="P138" s="8">
        <f t="shared" si="6"/>
        <v>3.1474999999999997E-3</v>
      </c>
    </row>
    <row r="139" spans="1:16" x14ac:dyDescent="0.25">
      <c r="A139" s="14">
        <v>60</v>
      </c>
      <c r="B139" s="14">
        <v>1.585</v>
      </c>
      <c r="C139" s="14">
        <v>9196</v>
      </c>
      <c r="D139" s="14">
        <v>80.260000000000005</v>
      </c>
      <c r="E139" s="14">
        <v>9.9580000000000002</v>
      </c>
      <c r="P139" s="8">
        <f t="shared" si="6"/>
        <v>3.9624999999999999E-3</v>
      </c>
    </row>
    <row r="140" spans="1:16" x14ac:dyDescent="0.25">
      <c r="A140" s="14">
        <v>60</v>
      </c>
      <c r="B140" s="14">
        <v>1.9950000000000001</v>
      </c>
      <c r="C140" s="14">
        <v>11320</v>
      </c>
      <c r="D140" s="14">
        <v>79.930000000000007</v>
      </c>
      <c r="E140" s="14">
        <v>12.54</v>
      </c>
      <c r="P140" s="8">
        <f t="shared" si="6"/>
        <v>4.9875000000000006E-3</v>
      </c>
    </row>
    <row r="141" spans="1:16" x14ac:dyDescent="0.25">
      <c r="A141" s="14">
        <v>60</v>
      </c>
      <c r="B141" s="14">
        <v>2.512</v>
      </c>
      <c r="C141" s="14">
        <v>13850</v>
      </c>
      <c r="D141" s="14">
        <v>79.02</v>
      </c>
      <c r="E141" s="14">
        <v>15.78</v>
      </c>
      <c r="P141" s="8">
        <f t="shared" si="6"/>
        <v>6.28E-3</v>
      </c>
    </row>
    <row r="142" spans="1:16" x14ac:dyDescent="0.25">
      <c r="A142" s="14">
        <v>60</v>
      </c>
      <c r="B142" s="14">
        <v>3.1619999999999999</v>
      </c>
      <c r="C142" s="14">
        <v>16940</v>
      </c>
      <c r="D142" s="14">
        <v>78.44</v>
      </c>
      <c r="E142" s="14">
        <v>19.87</v>
      </c>
      <c r="P142" s="8">
        <f t="shared" si="6"/>
        <v>7.9050000000000006E-3</v>
      </c>
    </row>
    <row r="143" spans="1:16" x14ac:dyDescent="0.25">
      <c r="A143" s="14">
        <v>60</v>
      </c>
      <c r="B143" s="14">
        <v>3.9809999999999999</v>
      </c>
      <c r="C143" s="14">
        <v>20560</v>
      </c>
      <c r="D143" s="14">
        <v>78.239999999999995</v>
      </c>
      <c r="E143" s="14">
        <v>25.01</v>
      </c>
      <c r="P143" s="8">
        <f t="shared" si="6"/>
        <v>9.9524999999999995E-3</v>
      </c>
    </row>
    <row r="144" spans="1:16" x14ac:dyDescent="0.25">
      <c r="A144" s="14">
        <v>60</v>
      </c>
      <c r="B144" s="14">
        <v>5.0119999999999996</v>
      </c>
      <c r="C144" s="14">
        <v>25170</v>
      </c>
      <c r="D144" s="14">
        <v>77.44</v>
      </c>
      <c r="E144" s="14">
        <v>31.49</v>
      </c>
      <c r="P144" s="8">
        <f t="shared" si="6"/>
        <v>1.2529999999999999E-2</v>
      </c>
    </row>
    <row r="145" spans="1:16" x14ac:dyDescent="0.25">
      <c r="A145" s="14">
        <v>60</v>
      </c>
      <c r="B145" s="14">
        <v>6.31</v>
      </c>
      <c r="C145" s="14">
        <v>30570</v>
      </c>
      <c r="D145" s="14">
        <v>76.31</v>
      </c>
      <c r="E145" s="14">
        <v>39.64</v>
      </c>
      <c r="P145" s="8">
        <f t="shared" si="6"/>
        <v>1.5775000000000001E-2</v>
      </c>
    </row>
    <row r="146" spans="1:16" x14ac:dyDescent="0.25">
      <c r="A146" s="14">
        <v>60</v>
      </c>
      <c r="B146" s="14">
        <v>7.9429999999999996</v>
      </c>
      <c r="C146" s="14">
        <v>37110</v>
      </c>
      <c r="D146" s="14">
        <v>76.09</v>
      </c>
      <c r="E146" s="14">
        <v>49.91</v>
      </c>
      <c r="P146" s="8">
        <f t="shared" si="6"/>
        <v>1.98575E-2</v>
      </c>
    </row>
    <row r="147" spans="1:16" x14ac:dyDescent="0.25">
      <c r="A147" s="14">
        <v>60</v>
      </c>
      <c r="B147" s="14">
        <v>10</v>
      </c>
      <c r="C147" s="14">
        <v>45100</v>
      </c>
      <c r="D147" s="14">
        <v>75.58</v>
      </c>
      <c r="E147" s="14">
        <v>62.83</v>
      </c>
      <c r="P147" s="8">
        <f t="shared" si="6"/>
        <v>2.5000000000000001E-2</v>
      </c>
    </row>
    <row r="148" spans="1:16" x14ac:dyDescent="0.25">
      <c r="A148" s="14">
        <v>60</v>
      </c>
      <c r="B148" s="14">
        <v>12.59</v>
      </c>
      <c r="C148" s="14">
        <v>54600</v>
      </c>
      <c r="D148" s="14">
        <v>75.069999999999993</v>
      </c>
      <c r="E148" s="14">
        <v>79.099999999999994</v>
      </c>
      <c r="P148" s="8">
        <f t="shared" si="6"/>
        <v>3.1475000000000003E-2</v>
      </c>
    </row>
    <row r="149" spans="1:16" x14ac:dyDescent="0.25">
      <c r="A149" s="14">
        <v>60</v>
      </c>
      <c r="B149" s="14">
        <v>15.85</v>
      </c>
      <c r="C149" s="14">
        <v>66030</v>
      </c>
      <c r="D149" s="14">
        <v>74.58</v>
      </c>
      <c r="E149" s="14">
        <v>99.58</v>
      </c>
      <c r="P149" s="8">
        <f t="shared" si="6"/>
        <v>3.9625E-2</v>
      </c>
    </row>
    <row r="150" spans="1:16" x14ac:dyDescent="0.25">
      <c r="A150" s="14">
        <v>60</v>
      </c>
      <c r="B150" s="14">
        <v>19.95</v>
      </c>
      <c r="C150" s="14">
        <v>79740</v>
      </c>
      <c r="D150" s="14">
        <v>74.12</v>
      </c>
      <c r="E150" s="14">
        <v>125.4</v>
      </c>
      <c r="P150" s="8">
        <f t="shared" si="6"/>
        <v>4.9875000000000003E-2</v>
      </c>
    </row>
    <row r="151" spans="1:16" x14ac:dyDescent="0.25">
      <c r="A151" s="14">
        <v>60</v>
      </c>
      <c r="B151" s="14">
        <v>25.12</v>
      </c>
      <c r="C151" s="14">
        <v>96140</v>
      </c>
      <c r="D151" s="14">
        <v>73.73</v>
      </c>
      <c r="E151" s="14">
        <v>157.80000000000001</v>
      </c>
      <c r="P151" s="8">
        <f t="shared" si="6"/>
        <v>6.2800000000000009E-2</v>
      </c>
    </row>
    <row r="152" spans="1:16" x14ac:dyDescent="0.25">
      <c r="A152" s="14">
        <v>60</v>
      </c>
      <c r="B152" s="14">
        <v>31.62</v>
      </c>
      <c r="C152" s="15">
        <v>115700</v>
      </c>
      <c r="D152" s="14">
        <v>73.400000000000006</v>
      </c>
      <c r="E152" s="14">
        <v>198.7</v>
      </c>
      <c r="P152" s="8">
        <f t="shared" si="6"/>
        <v>7.9050000000000009E-2</v>
      </c>
    </row>
    <row r="153" spans="1:16" x14ac:dyDescent="0.25">
      <c r="A153" s="14">
        <v>60</v>
      </c>
      <c r="B153" s="14">
        <v>39.81</v>
      </c>
      <c r="C153" s="15">
        <v>139300</v>
      </c>
      <c r="D153" s="14">
        <v>73.11</v>
      </c>
      <c r="E153" s="14">
        <v>250.1</v>
      </c>
      <c r="P153" s="8">
        <f t="shared" si="6"/>
        <v>9.9525000000000002E-2</v>
      </c>
    </row>
    <row r="154" spans="1:16" x14ac:dyDescent="0.25">
      <c r="A154" s="14">
        <v>60</v>
      </c>
      <c r="B154" s="14">
        <v>50</v>
      </c>
      <c r="C154" s="15">
        <v>166600</v>
      </c>
      <c r="D154" s="14">
        <v>72.739999999999995</v>
      </c>
      <c r="E154" s="14">
        <v>314.2</v>
      </c>
      <c r="P154" s="8">
        <f t="shared" si="6"/>
        <v>0.125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workbookViewId="0">
      <selection activeCell="D1" activeCellId="2" sqref="P1:P1048576 C1:C1048576 D1:D1048576"/>
    </sheetView>
  </sheetViews>
  <sheetFormatPr defaultRowHeight="15" x14ac:dyDescent="0.25"/>
  <cols>
    <col min="1" max="1" width="9.140625" style="14"/>
    <col min="2" max="2" width="22.7109375" style="14" bestFit="1" customWidth="1"/>
    <col min="3" max="3" width="12.28515625" style="14" bestFit="1" customWidth="1"/>
    <col min="4" max="4" width="8.140625" style="14" bestFit="1" customWidth="1"/>
    <col min="5" max="6" width="9.140625" style="14"/>
    <col min="7" max="8" width="8.5703125" style="14" bestFit="1" customWidth="1"/>
    <col min="9" max="9" width="14.28515625" style="14" bestFit="1" customWidth="1"/>
    <col min="10" max="10" width="7" style="14" bestFit="1" customWidth="1"/>
    <col min="11" max="11" width="10" style="14" bestFit="1" customWidth="1"/>
    <col min="12" max="12" width="8.28515625" style="14" bestFit="1" customWidth="1"/>
    <col min="13" max="15" width="9.140625" style="14"/>
    <col min="16" max="16" width="9.140625" style="8"/>
    <col min="17" max="20" width="9.140625" style="7"/>
    <col min="21" max="21" width="9.140625" style="8"/>
    <col min="22" max="16384" width="9.140625" style="14"/>
  </cols>
  <sheetData>
    <row r="1" spans="1:21" x14ac:dyDescent="0.25">
      <c r="A1" s="14" t="s">
        <v>3</v>
      </c>
      <c r="B1" s="14" t="s">
        <v>1</v>
      </c>
      <c r="C1" s="14" t="s">
        <v>2</v>
      </c>
      <c r="D1" s="14" t="s">
        <v>0</v>
      </c>
      <c r="E1" s="14" t="s">
        <v>27</v>
      </c>
      <c r="P1" s="5" t="s">
        <v>16</v>
      </c>
      <c r="Q1" s="6" t="s">
        <v>17</v>
      </c>
    </row>
    <row r="2" spans="1:21" x14ac:dyDescent="0.25">
      <c r="A2" s="14" t="s">
        <v>7</v>
      </c>
      <c r="B2" s="14" t="s">
        <v>5</v>
      </c>
      <c r="C2" s="14" t="s">
        <v>6</v>
      </c>
      <c r="D2" s="14" t="s">
        <v>4</v>
      </c>
      <c r="E2" s="14" t="s">
        <v>28</v>
      </c>
      <c r="Q2" s="7">
        <v>30</v>
      </c>
      <c r="R2" s="7">
        <f>Q2+273</f>
        <v>303</v>
      </c>
      <c r="S2" s="7">
        <v>1</v>
      </c>
      <c r="T2" s="7">
        <f>EXP($R$6/2.303/8.314*(1/R2-1/$R$2))</f>
        <v>1</v>
      </c>
      <c r="U2" s="8">
        <f t="shared" ref="U2:U4" si="0">(S2-T2)^2</f>
        <v>0</v>
      </c>
    </row>
    <row r="3" spans="1:21" x14ac:dyDescent="0.25">
      <c r="A3" s="14">
        <v>30</v>
      </c>
      <c r="B3" s="14">
        <v>0.01</v>
      </c>
      <c r="C3" s="14">
        <v>18790</v>
      </c>
      <c r="D3" s="14">
        <v>75.650000000000006</v>
      </c>
      <c r="E3" s="16">
        <v>6.2829999999999997E-2</v>
      </c>
      <c r="L3" s="15"/>
      <c r="P3" s="8">
        <f>B3*$S$2</f>
        <v>0.01</v>
      </c>
      <c r="Q3" s="7">
        <v>40</v>
      </c>
      <c r="R3" s="7">
        <f t="shared" ref="R3:R5" si="1">Q3+273</f>
        <v>313</v>
      </c>
      <c r="S3" s="7">
        <v>0.1</v>
      </c>
      <c r="T3" s="7">
        <f t="shared" ref="T3:T5" si="2">EXP($R$6/2.303/8.314*(1/R3-1/$R$2))</f>
        <v>0.10056736907998604</v>
      </c>
      <c r="U3" s="8">
        <f t="shared" si="0"/>
        <v>3.2190767292419392E-7</v>
      </c>
    </row>
    <row r="4" spans="1:21" x14ac:dyDescent="0.25">
      <c r="A4" s="14">
        <v>30</v>
      </c>
      <c r="B4" s="14">
        <v>1.259E-2</v>
      </c>
      <c r="C4" s="14">
        <v>22450</v>
      </c>
      <c r="D4" s="14">
        <v>74.760000000000005</v>
      </c>
      <c r="E4" s="16">
        <v>7.9100000000000004E-2</v>
      </c>
      <c r="L4" s="15"/>
      <c r="P4" s="8">
        <f t="shared" ref="P4:P40" si="3">B4*$S$2</f>
        <v>1.259E-2</v>
      </c>
      <c r="Q4" s="7">
        <v>50</v>
      </c>
      <c r="R4" s="7">
        <f t="shared" si="1"/>
        <v>323</v>
      </c>
      <c r="S4" s="7">
        <v>1.4E-2</v>
      </c>
      <c r="T4" s="7">
        <f t="shared" si="2"/>
        <v>1.1659543324615903E-2</v>
      </c>
      <c r="U4" s="8">
        <f t="shared" si="0"/>
        <v>5.4777374493499803E-6</v>
      </c>
    </row>
    <row r="5" spans="1:21" x14ac:dyDescent="0.25">
      <c r="A5" s="14">
        <v>30</v>
      </c>
      <c r="B5" s="14">
        <v>1.585E-2</v>
      </c>
      <c r="C5" s="14">
        <v>27170</v>
      </c>
      <c r="D5" s="14">
        <v>74.05</v>
      </c>
      <c r="E5" s="16">
        <v>9.9580000000000002E-2</v>
      </c>
      <c r="L5" s="15"/>
      <c r="P5" s="8">
        <f t="shared" si="3"/>
        <v>1.585E-2</v>
      </c>
      <c r="Q5" s="7">
        <v>60</v>
      </c>
      <c r="R5" s="7">
        <f t="shared" si="1"/>
        <v>333</v>
      </c>
      <c r="S5" s="7">
        <v>2.5000000000000001E-3</v>
      </c>
      <c r="T5" s="7">
        <f t="shared" si="2"/>
        <v>1.5385397734883025E-3</v>
      </c>
      <c r="U5" s="8">
        <f>(S5-T5)^2</f>
        <v>9.2440576716392475E-7</v>
      </c>
    </row>
    <row r="6" spans="1:21" x14ac:dyDescent="0.25">
      <c r="A6" s="14">
        <v>30</v>
      </c>
      <c r="B6" s="14">
        <v>1.9949999999999999E-2</v>
      </c>
      <c r="C6" s="14">
        <v>32720</v>
      </c>
      <c r="D6" s="14">
        <v>73.47</v>
      </c>
      <c r="E6" s="16">
        <v>0.12540000000000001</v>
      </c>
      <c r="L6" s="15"/>
      <c r="P6" s="8">
        <f t="shared" si="3"/>
        <v>1.9949999999999999E-2</v>
      </c>
      <c r="Q6" s="6" t="s">
        <v>21</v>
      </c>
      <c r="R6" s="10">
        <v>417098.08859893517</v>
      </c>
      <c r="S6" s="6" t="s">
        <v>22</v>
      </c>
      <c r="T6" s="11">
        <f>SUM(U3:U5)</f>
        <v>6.7240508894380987E-6</v>
      </c>
    </row>
    <row r="7" spans="1:21" x14ac:dyDescent="0.25">
      <c r="A7" s="14">
        <v>30</v>
      </c>
      <c r="B7" s="14">
        <v>2.512E-2</v>
      </c>
      <c r="C7" s="14">
        <v>39410</v>
      </c>
      <c r="D7" s="14">
        <v>73.010000000000005</v>
      </c>
      <c r="E7" s="16">
        <v>0.1578</v>
      </c>
      <c r="L7" s="15"/>
      <c r="P7" s="8">
        <f t="shared" si="3"/>
        <v>2.512E-2</v>
      </c>
    </row>
    <row r="8" spans="1:21" x14ac:dyDescent="0.25">
      <c r="A8" s="14">
        <v>30</v>
      </c>
      <c r="B8" s="14">
        <v>3.1620000000000002E-2</v>
      </c>
      <c r="C8" s="14">
        <v>47460</v>
      </c>
      <c r="D8" s="14">
        <v>72.59</v>
      </c>
      <c r="E8" s="16">
        <v>0.19869999999999999</v>
      </c>
      <c r="L8" s="15"/>
      <c r="P8" s="8">
        <f t="shared" si="3"/>
        <v>3.1620000000000002E-2</v>
      </c>
    </row>
    <row r="9" spans="1:21" x14ac:dyDescent="0.25">
      <c r="A9" s="14">
        <v>30</v>
      </c>
      <c r="B9" s="14">
        <v>3.9809999999999998E-2</v>
      </c>
      <c r="C9" s="14">
        <v>57330</v>
      </c>
      <c r="D9" s="14">
        <v>71.97</v>
      </c>
      <c r="E9" s="16">
        <v>0.25009999999999999</v>
      </c>
      <c r="L9" s="15"/>
      <c r="P9" s="8">
        <f t="shared" si="3"/>
        <v>3.9809999999999998E-2</v>
      </c>
    </row>
    <row r="10" spans="1:21" x14ac:dyDescent="0.25">
      <c r="A10" s="14">
        <v>30</v>
      </c>
      <c r="B10" s="14">
        <v>5.0119999999999998E-2</v>
      </c>
      <c r="C10" s="14">
        <v>69320</v>
      </c>
      <c r="D10" s="14">
        <v>70.849999999999994</v>
      </c>
      <c r="E10" s="16">
        <v>0.31490000000000001</v>
      </c>
      <c r="H10" s="15"/>
      <c r="L10" s="15"/>
      <c r="P10" s="8">
        <f t="shared" si="3"/>
        <v>5.0119999999999998E-2</v>
      </c>
    </row>
    <row r="11" spans="1:21" x14ac:dyDescent="0.25">
      <c r="A11" s="14">
        <v>30</v>
      </c>
      <c r="B11" s="14">
        <v>6.3100000000000003E-2</v>
      </c>
      <c r="C11" s="14">
        <v>83070</v>
      </c>
      <c r="D11" s="14">
        <v>69.11</v>
      </c>
      <c r="E11" s="16">
        <v>0.39639999999999997</v>
      </c>
      <c r="H11" s="15"/>
      <c r="L11" s="15"/>
      <c r="P11" s="8">
        <f t="shared" si="3"/>
        <v>6.3100000000000003E-2</v>
      </c>
    </row>
    <row r="12" spans="1:21" x14ac:dyDescent="0.25">
      <c r="A12" s="14">
        <v>30</v>
      </c>
      <c r="B12" s="14">
        <v>7.9430000000000001E-2</v>
      </c>
      <c r="C12" s="14">
        <v>97860</v>
      </c>
      <c r="D12" s="14">
        <v>67.83</v>
      </c>
      <c r="E12" s="16">
        <v>0.49909999999999999</v>
      </c>
      <c r="H12" s="15"/>
      <c r="L12" s="15"/>
      <c r="P12" s="8">
        <f t="shared" si="3"/>
        <v>7.9430000000000001E-2</v>
      </c>
    </row>
    <row r="13" spans="1:21" x14ac:dyDescent="0.25">
      <c r="A13" s="14">
        <v>30</v>
      </c>
      <c r="B13" s="14">
        <v>0.1</v>
      </c>
      <c r="C13" s="15">
        <v>116900</v>
      </c>
      <c r="D13" s="14">
        <v>68.14</v>
      </c>
      <c r="E13" s="16">
        <v>0.62829999999999997</v>
      </c>
      <c r="H13" s="15"/>
      <c r="L13" s="15"/>
      <c r="P13" s="8">
        <f t="shared" si="3"/>
        <v>0.1</v>
      </c>
    </row>
    <row r="14" spans="1:21" x14ac:dyDescent="0.25">
      <c r="A14" s="14">
        <v>30</v>
      </c>
      <c r="B14" s="14">
        <v>0.12590000000000001</v>
      </c>
      <c r="C14" s="15">
        <v>143600</v>
      </c>
      <c r="D14" s="14">
        <v>67.09</v>
      </c>
      <c r="E14" s="16">
        <v>0.79100000000000004</v>
      </c>
      <c r="G14" s="15"/>
      <c r="H14" s="15"/>
      <c r="L14" s="15"/>
      <c r="P14" s="8">
        <f t="shared" si="3"/>
        <v>0.12590000000000001</v>
      </c>
    </row>
    <row r="15" spans="1:21" x14ac:dyDescent="0.25">
      <c r="A15" s="14">
        <v>30</v>
      </c>
      <c r="B15" s="14">
        <v>0.1585</v>
      </c>
      <c r="C15" s="15">
        <v>166700</v>
      </c>
      <c r="D15" s="14">
        <v>67.400000000000006</v>
      </c>
      <c r="E15" s="16">
        <v>0.99580000000000002</v>
      </c>
      <c r="G15" s="15"/>
      <c r="H15" s="15"/>
      <c r="L15" s="15"/>
      <c r="P15" s="8">
        <f t="shared" si="3"/>
        <v>0.1585</v>
      </c>
    </row>
    <row r="16" spans="1:21" x14ac:dyDescent="0.25">
      <c r="A16" s="14">
        <v>30</v>
      </c>
      <c r="B16" s="14">
        <v>0.19950000000000001</v>
      </c>
      <c r="C16" s="15">
        <v>200500</v>
      </c>
      <c r="D16" s="14">
        <v>66.91</v>
      </c>
      <c r="E16" s="16">
        <v>1.254</v>
      </c>
      <c r="G16" s="15"/>
      <c r="H16" s="15"/>
      <c r="L16" s="15"/>
      <c r="P16" s="8">
        <f t="shared" si="3"/>
        <v>0.19950000000000001</v>
      </c>
    </row>
    <row r="17" spans="1:16" x14ac:dyDescent="0.25">
      <c r="A17" s="14">
        <v>30</v>
      </c>
      <c r="B17" s="14">
        <v>0.25119999999999998</v>
      </c>
      <c r="C17" s="15">
        <v>232900</v>
      </c>
      <c r="D17" s="14">
        <v>66.77</v>
      </c>
      <c r="E17" s="16">
        <v>1.5780000000000001</v>
      </c>
      <c r="G17" s="15"/>
      <c r="H17" s="15"/>
      <c r="L17" s="15"/>
      <c r="P17" s="8">
        <f t="shared" si="3"/>
        <v>0.25119999999999998</v>
      </c>
    </row>
    <row r="18" spans="1:16" x14ac:dyDescent="0.25">
      <c r="A18" s="14">
        <v>30</v>
      </c>
      <c r="B18" s="14">
        <v>0.31619999999999998</v>
      </c>
      <c r="C18" s="15">
        <v>279200</v>
      </c>
      <c r="D18" s="14">
        <v>65.47</v>
      </c>
      <c r="E18" s="16">
        <v>1.9870000000000001</v>
      </c>
      <c r="G18" s="15"/>
      <c r="H18" s="15"/>
      <c r="L18" s="15"/>
      <c r="P18" s="8">
        <f t="shared" si="3"/>
        <v>0.31619999999999998</v>
      </c>
    </row>
    <row r="19" spans="1:16" x14ac:dyDescent="0.25">
      <c r="A19" s="14">
        <v>30</v>
      </c>
      <c r="B19" s="14">
        <v>0.39810000000000001</v>
      </c>
      <c r="C19" s="15">
        <v>319200</v>
      </c>
      <c r="D19" s="14">
        <v>65.75</v>
      </c>
      <c r="E19" s="16">
        <v>2.5009999999999999</v>
      </c>
      <c r="G19" s="15"/>
      <c r="H19" s="15"/>
      <c r="L19" s="15"/>
      <c r="P19" s="8">
        <f t="shared" si="3"/>
        <v>0.39810000000000001</v>
      </c>
    </row>
    <row r="20" spans="1:16" x14ac:dyDescent="0.25">
      <c r="A20" s="14">
        <v>30</v>
      </c>
      <c r="B20" s="14">
        <v>0.50119999999999998</v>
      </c>
      <c r="C20" s="15">
        <v>377800</v>
      </c>
      <c r="D20" s="14">
        <v>65.03</v>
      </c>
      <c r="E20" s="16">
        <v>3.149</v>
      </c>
      <c r="G20" s="15"/>
      <c r="H20" s="15"/>
      <c r="L20" s="15"/>
      <c r="P20" s="8">
        <f t="shared" si="3"/>
        <v>0.50119999999999998</v>
      </c>
    </row>
    <row r="21" spans="1:16" x14ac:dyDescent="0.25">
      <c r="A21" s="14">
        <v>30</v>
      </c>
      <c r="B21" s="14">
        <v>0.63100000000000001</v>
      </c>
      <c r="C21" s="15">
        <v>463400</v>
      </c>
      <c r="D21" s="14">
        <v>62.83</v>
      </c>
      <c r="E21" s="16">
        <v>3.964</v>
      </c>
      <c r="G21" s="15"/>
      <c r="H21" s="15"/>
      <c r="L21" s="15"/>
      <c r="P21" s="8">
        <f t="shared" si="3"/>
        <v>0.63100000000000001</v>
      </c>
    </row>
    <row r="22" spans="1:16" x14ac:dyDescent="0.25">
      <c r="A22" s="14">
        <v>30</v>
      </c>
      <c r="B22" s="14">
        <v>0.79430000000000001</v>
      </c>
      <c r="C22" s="15">
        <v>536000</v>
      </c>
      <c r="D22" s="14">
        <v>64.290000000000006</v>
      </c>
      <c r="E22" s="16">
        <v>4.9909999999999997</v>
      </c>
      <c r="G22" s="15"/>
      <c r="H22" s="15"/>
      <c r="L22" s="15"/>
      <c r="P22" s="8">
        <f t="shared" si="3"/>
        <v>0.79430000000000001</v>
      </c>
    </row>
    <row r="23" spans="1:16" x14ac:dyDescent="0.25">
      <c r="A23" s="14">
        <v>30</v>
      </c>
      <c r="B23" s="14">
        <v>1</v>
      </c>
      <c r="C23" s="15">
        <v>632600</v>
      </c>
      <c r="D23" s="14">
        <v>64.08</v>
      </c>
      <c r="E23" s="16">
        <v>6.2830000000000004</v>
      </c>
      <c r="G23" s="15"/>
      <c r="H23" s="15"/>
      <c r="L23" s="15"/>
      <c r="P23" s="8">
        <f t="shared" si="3"/>
        <v>1</v>
      </c>
    </row>
    <row r="24" spans="1:16" x14ac:dyDescent="0.25">
      <c r="A24" s="14">
        <v>30</v>
      </c>
      <c r="B24" s="14">
        <v>1.2589999999999999</v>
      </c>
      <c r="C24" s="15">
        <v>741100</v>
      </c>
      <c r="D24" s="14">
        <v>63.68</v>
      </c>
      <c r="E24" s="16">
        <v>7.91</v>
      </c>
      <c r="G24" s="15"/>
      <c r="H24" s="15"/>
      <c r="L24" s="15"/>
      <c r="P24" s="8">
        <f t="shared" si="3"/>
        <v>1.2589999999999999</v>
      </c>
    </row>
    <row r="25" spans="1:16" x14ac:dyDescent="0.25">
      <c r="A25" s="14">
        <v>30</v>
      </c>
      <c r="B25" s="14">
        <v>1.585</v>
      </c>
      <c r="C25" s="15">
        <v>844300</v>
      </c>
      <c r="D25" s="14">
        <v>63.09</v>
      </c>
      <c r="E25" s="16">
        <v>9.9580000000000002</v>
      </c>
      <c r="G25" s="15"/>
      <c r="H25" s="15"/>
      <c r="L25" s="15"/>
      <c r="P25" s="8">
        <f t="shared" si="3"/>
        <v>1.585</v>
      </c>
    </row>
    <row r="26" spans="1:16" x14ac:dyDescent="0.25">
      <c r="A26" s="14">
        <v>30</v>
      </c>
      <c r="B26" s="14">
        <v>1.9950000000000001</v>
      </c>
      <c r="C26" s="15">
        <v>1001000</v>
      </c>
      <c r="D26" s="14">
        <v>61.88</v>
      </c>
      <c r="E26" s="16">
        <v>12.54</v>
      </c>
      <c r="G26" s="15"/>
      <c r="H26" s="15"/>
      <c r="L26" s="15"/>
      <c r="P26" s="8">
        <f t="shared" si="3"/>
        <v>1.9950000000000001</v>
      </c>
    </row>
    <row r="27" spans="1:16" x14ac:dyDescent="0.25">
      <c r="A27" s="14">
        <v>30</v>
      </c>
      <c r="B27" s="14">
        <v>2.512</v>
      </c>
      <c r="C27" s="15">
        <v>1151000</v>
      </c>
      <c r="D27" s="14">
        <v>59.88</v>
      </c>
      <c r="E27" s="16">
        <v>15.78</v>
      </c>
      <c r="G27" s="15"/>
      <c r="H27" s="15"/>
      <c r="L27" s="15"/>
      <c r="P27" s="8">
        <f t="shared" si="3"/>
        <v>2.512</v>
      </c>
    </row>
    <row r="28" spans="1:16" x14ac:dyDescent="0.25">
      <c r="A28" s="14">
        <v>30</v>
      </c>
      <c r="B28" s="14">
        <v>3.1619999999999999</v>
      </c>
      <c r="C28" s="15">
        <v>1369000</v>
      </c>
      <c r="D28" s="14">
        <v>60.51</v>
      </c>
      <c r="E28" s="16">
        <v>19.87</v>
      </c>
      <c r="G28" s="15"/>
      <c r="H28" s="15"/>
      <c r="L28" s="15"/>
      <c r="P28" s="8">
        <f>B28*$S$2</f>
        <v>3.1619999999999999</v>
      </c>
    </row>
    <row r="29" spans="1:16" x14ac:dyDescent="0.25">
      <c r="A29" s="14">
        <v>30</v>
      </c>
      <c r="B29" s="14">
        <v>3.9809999999999999</v>
      </c>
      <c r="C29" s="15">
        <v>1590000</v>
      </c>
      <c r="D29" s="14">
        <v>60.05</v>
      </c>
      <c r="E29" s="16">
        <v>25.01</v>
      </c>
      <c r="G29" s="15"/>
      <c r="H29" s="15"/>
      <c r="L29" s="15"/>
      <c r="P29" s="8">
        <f t="shared" si="3"/>
        <v>3.9809999999999999</v>
      </c>
    </row>
    <row r="30" spans="1:16" x14ac:dyDescent="0.25">
      <c r="A30" s="14">
        <v>30</v>
      </c>
      <c r="B30" s="14">
        <v>5.0119999999999996</v>
      </c>
      <c r="C30" s="15">
        <v>1855000</v>
      </c>
      <c r="D30" s="14">
        <v>59.59</v>
      </c>
      <c r="E30" s="16">
        <v>31.49</v>
      </c>
      <c r="G30" s="15"/>
      <c r="H30" s="15"/>
      <c r="L30" s="15"/>
      <c r="P30" s="8">
        <f t="shared" si="3"/>
        <v>5.0119999999999996</v>
      </c>
    </row>
    <row r="31" spans="1:16" x14ac:dyDescent="0.25">
      <c r="A31" s="14">
        <v>30</v>
      </c>
      <c r="B31" s="14">
        <v>6.31</v>
      </c>
      <c r="C31" s="15">
        <v>2152000</v>
      </c>
      <c r="D31" s="14">
        <v>58.52</v>
      </c>
      <c r="E31" s="16">
        <v>39.64</v>
      </c>
      <c r="G31" s="15"/>
      <c r="H31" s="15"/>
      <c r="L31" s="15"/>
      <c r="P31" s="8">
        <f t="shared" si="3"/>
        <v>6.31</v>
      </c>
    </row>
    <row r="32" spans="1:16" x14ac:dyDescent="0.25">
      <c r="A32" s="14">
        <v>30</v>
      </c>
      <c r="B32" s="14">
        <v>7.9429999999999996</v>
      </c>
      <c r="C32" s="15">
        <v>2496000</v>
      </c>
      <c r="D32" s="14">
        <v>58.86</v>
      </c>
      <c r="E32" s="16">
        <v>49.91</v>
      </c>
      <c r="G32" s="15"/>
      <c r="H32" s="15"/>
      <c r="L32" s="15"/>
      <c r="P32" s="8">
        <f t="shared" si="3"/>
        <v>7.9429999999999996</v>
      </c>
    </row>
    <row r="33" spans="1:16" x14ac:dyDescent="0.25">
      <c r="A33" s="14">
        <v>30</v>
      </c>
      <c r="B33" s="14">
        <v>10</v>
      </c>
      <c r="C33" s="15">
        <v>2891000</v>
      </c>
      <c r="D33" s="14">
        <v>58.5</v>
      </c>
      <c r="E33" s="16">
        <v>62.83</v>
      </c>
      <c r="G33" s="15"/>
      <c r="H33" s="15"/>
      <c r="L33" s="15"/>
      <c r="P33" s="8">
        <f t="shared" si="3"/>
        <v>10</v>
      </c>
    </row>
    <row r="34" spans="1:16" x14ac:dyDescent="0.25">
      <c r="A34" s="14">
        <v>30</v>
      </c>
      <c r="B34" s="14">
        <v>12.59</v>
      </c>
      <c r="C34" s="15">
        <v>3347000</v>
      </c>
      <c r="D34" s="14">
        <v>58.15</v>
      </c>
      <c r="E34" s="16">
        <v>79.099999999999994</v>
      </c>
      <c r="G34" s="15"/>
      <c r="H34" s="15"/>
      <c r="L34" s="15"/>
      <c r="P34" s="8">
        <f t="shared" si="3"/>
        <v>12.59</v>
      </c>
    </row>
    <row r="35" spans="1:16" x14ac:dyDescent="0.25">
      <c r="A35" s="14">
        <v>30</v>
      </c>
      <c r="B35" s="14">
        <v>15.85</v>
      </c>
      <c r="C35" s="15">
        <v>3866000</v>
      </c>
      <c r="D35" s="14">
        <v>57.8</v>
      </c>
      <c r="E35" s="16">
        <v>99.58</v>
      </c>
      <c r="G35" s="15"/>
      <c r="H35" s="15"/>
      <c r="L35" s="15"/>
      <c r="P35" s="8">
        <f t="shared" si="3"/>
        <v>15.85</v>
      </c>
    </row>
    <row r="36" spans="1:16" x14ac:dyDescent="0.25">
      <c r="A36" s="14">
        <v>30</v>
      </c>
      <c r="B36" s="14">
        <v>19.95</v>
      </c>
      <c r="C36" s="15">
        <v>4456000</v>
      </c>
      <c r="D36" s="14">
        <v>58</v>
      </c>
      <c r="E36" s="16">
        <v>125.4</v>
      </c>
      <c r="G36" s="15"/>
      <c r="H36" s="15"/>
      <c r="L36" s="15"/>
      <c r="P36" s="8">
        <f t="shared" si="3"/>
        <v>19.95</v>
      </c>
    </row>
    <row r="37" spans="1:16" x14ac:dyDescent="0.25">
      <c r="A37" s="14">
        <v>30</v>
      </c>
      <c r="B37" s="14">
        <v>25.12</v>
      </c>
      <c r="C37" s="15">
        <v>5104000</v>
      </c>
      <c r="D37" s="14">
        <v>56.95</v>
      </c>
      <c r="E37" s="16">
        <v>157.80000000000001</v>
      </c>
      <c r="G37" s="15"/>
      <c r="H37" s="15"/>
      <c r="L37" s="15"/>
      <c r="P37" s="8">
        <f t="shared" si="3"/>
        <v>25.12</v>
      </c>
    </row>
    <row r="38" spans="1:16" x14ac:dyDescent="0.25">
      <c r="A38" s="14">
        <v>30</v>
      </c>
      <c r="B38" s="14">
        <v>31.62</v>
      </c>
      <c r="C38" s="15">
        <v>5851000</v>
      </c>
      <c r="D38" s="14">
        <v>56.83</v>
      </c>
      <c r="E38" s="16">
        <v>198.7</v>
      </c>
      <c r="G38" s="15"/>
      <c r="H38" s="15"/>
      <c r="L38" s="15"/>
      <c r="P38" s="8">
        <f t="shared" si="3"/>
        <v>31.62</v>
      </c>
    </row>
    <row r="39" spans="1:16" x14ac:dyDescent="0.25">
      <c r="A39" s="14">
        <v>30</v>
      </c>
      <c r="B39" s="14">
        <v>39.81</v>
      </c>
      <c r="C39" s="15">
        <v>6768000</v>
      </c>
      <c r="D39" s="14">
        <v>56.43</v>
      </c>
      <c r="E39" s="16">
        <v>250.1</v>
      </c>
      <c r="G39" s="15"/>
      <c r="H39" s="15"/>
      <c r="L39" s="15"/>
      <c r="P39" s="8">
        <f t="shared" si="3"/>
        <v>39.81</v>
      </c>
    </row>
    <row r="40" spans="1:16" x14ac:dyDescent="0.25">
      <c r="A40" s="14">
        <v>30</v>
      </c>
      <c r="B40" s="14">
        <v>50</v>
      </c>
      <c r="C40" s="15">
        <v>6998000</v>
      </c>
      <c r="D40" s="14">
        <v>53.05</v>
      </c>
      <c r="E40" s="16">
        <v>314.2</v>
      </c>
      <c r="G40" s="15"/>
      <c r="H40" s="15"/>
      <c r="L40" s="15"/>
      <c r="P40" s="8">
        <f t="shared" si="3"/>
        <v>50</v>
      </c>
    </row>
    <row r="41" spans="1:16" x14ac:dyDescent="0.25">
      <c r="A41" s="14">
        <v>40</v>
      </c>
      <c r="B41" s="14">
        <v>0.01</v>
      </c>
      <c r="C41" s="14">
        <v>2296</v>
      </c>
      <c r="D41" s="14">
        <v>82.98</v>
      </c>
      <c r="E41" s="16">
        <v>6.2829999999999997E-2</v>
      </c>
      <c r="L41" s="15"/>
      <c r="P41" s="8">
        <f>B41*$S$3</f>
        <v>1E-3</v>
      </c>
    </row>
    <row r="42" spans="1:16" x14ac:dyDescent="0.25">
      <c r="A42" s="14">
        <v>40</v>
      </c>
      <c r="B42" s="14">
        <v>1.259E-2</v>
      </c>
      <c r="C42" s="14">
        <v>2799</v>
      </c>
      <c r="D42" s="14">
        <v>82.5</v>
      </c>
      <c r="E42" s="16">
        <v>7.9100000000000004E-2</v>
      </c>
      <c r="L42" s="15"/>
      <c r="P42" s="8">
        <f t="shared" ref="P42:P78" si="4">B42*$S$3</f>
        <v>1.2590000000000001E-3</v>
      </c>
    </row>
    <row r="43" spans="1:16" x14ac:dyDescent="0.25">
      <c r="A43" s="14">
        <v>40</v>
      </c>
      <c r="B43" s="14">
        <v>1.585E-2</v>
      </c>
      <c r="C43" s="14">
        <v>3449</v>
      </c>
      <c r="D43" s="14">
        <v>82.01</v>
      </c>
      <c r="E43" s="16">
        <v>9.9580000000000002E-2</v>
      </c>
      <c r="L43" s="15"/>
      <c r="P43" s="8">
        <f t="shared" si="4"/>
        <v>1.585E-3</v>
      </c>
    </row>
    <row r="44" spans="1:16" x14ac:dyDescent="0.25">
      <c r="A44" s="14">
        <v>40</v>
      </c>
      <c r="B44" s="14">
        <v>1.9949999999999999E-2</v>
      </c>
      <c r="C44" s="14">
        <v>4244</v>
      </c>
      <c r="D44" s="14">
        <v>81.569999999999993</v>
      </c>
      <c r="E44" s="16">
        <v>0.12540000000000001</v>
      </c>
      <c r="L44" s="15"/>
      <c r="P44" s="8">
        <f t="shared" si="4"/>
        <v>1.9949999999999998E-3</v>
      </c>
    </row>
    <row r="45" spans="1:16" x14ac:dyDescent="0.25">
      <c r="A45" s="14">
        <v>40</v>
      </c>
      <c r="B45" s="14">
        <v>2.512E-2</v>
      </c>
      <c r="C45" s="14">
        <v>5224</v>
      </c>
      <c r="D45" s="14">
        <v>81.150000000000006</v>
      </c>
      <c r="E45" s="16">
        <v>0.1578</v>
      </c>
      <c r="L45" s="15"/>
      <c r="P45" s="8">
        <f t="shared" si="4"/>
        <v>2.5120000000000003E-3</v>
      </c>
    </row>
    <row r="46" spans="1:16" x14ac:dyDescent="0.25">
      <c r="A46" s="14">
        <v>40</v>
      </c>
      <c r="B46" s="14">
        <v>3.1620000000000002E-2</v>
      </c>
      <c r="C46" s="14">
        <v>6432</v>
      </c>
      <c r="D46" s="14">
        <v>80.73</v>
      </c>
      <c r="E46" s="16">
        <v>0.19869999999999999</v>
      </c>
      <c r="L46" s="15"/>
      <c r="P46" s="8">
        <f t="shared" si="4"/>
        <v>3.1620000000000003E-3</v>
      </c>
    </row>
    <row r="47" spans="1:16" x14ac:dyDescent="0.25">
      <c r="A47" s="14">
        <v>40</v>
      </c>
      <c r="B47" s="14">
        <v>3.9809999999999998E-2</v>
      </c>
      <c r="C47" s="14">
        <v>7936</v>
      </c>
      <c r="D47" s="14">
        <v>80.13</v>
      </c>
      <c r="E47" s="16">
        <v>0.25009999999999999</v>
      </c>
      <c r="L47" s="15"/>
      <c r="P47" s="8">
        <f t="shared" si="4"/>
        <v>3.9810000000000002E-3</v>
      </c>
    </row>
    <row r="48" spans="1:16" x14ac:dyDescent="0.25">
      <c r="A48" s="14">
        <v>40</v>
      </c>
      <c r="B48" s="14">
        <v>5.0119999999999998E-2</v>
      </c>
      <c r="C48" s="14">
        <v>9806</v>
      </c>
      <c r="D48" s="14">
        <v>79.040000000000006</v>
      </c>
      <c r="E48" s="16">
        <v>0.31490000000000001</v>
      </c>
      <c r="L48" s="15"/>
      <c r="P48" s="8">
        <f t="shared" si="4"/>
        <v>5.012E-3</v>
      </c>
    </row>
    <row r="49" spans="1:16" x14ac:dyDescent="0.25">
      <c r="A49" s="14">
        <v>40</v>
      </c>
      <c r="B49" s="14">
        <v>6.3100000000000003E-2</v>
      </c>
      <c r="C49" s="14">
        <v>12010</v>
      </c>
      <c r="D49" s="14">
        <v>77.28</v>
      </c>
      <c r="E49" s="16">
        <v>0.39639999999999997</v>
      </c>
      <c r="L49" s="15"/>
      <c r="P49" s="8">
        <f t="shared" si="4"/>
        <v>6.3100000000000005E-3</v>
      </c>
    </row>
    <row r="50" spans="1:16" x14ac:dyDescent="0.25">
      <c r="A50" s="14">
        <v>40</v>
      </c>
      <c r="B50" s="14">
        <v>7.9430000000000001E-2</v>
      </c>
      <c r="C50" s="14">
        <v>14470</v>
      </c>
      <c r="D50" s="14">
        <v>76</v>
      </c>
      <c r="E50" s="16">
        <v>0.49909999999999999</v>
      </c>
      <c r="L50" s="15"/>
      <c r="P50" s="8">
        <f t="shared" si="4"/>
        <v>7.9430000000000004E-3</v>
      </c>
    </row>
    <row r="51" spans="1:16" x14ac:dyDescent="0.25">
      <c r="A51" s="14">
        <v>40</v>
      </c>
      <c r="B51" s="14">
        <v>0.1</v>
      </c>
      <c r="C51" s="14">
        <v>17640</v>
      </c>
      <c r="D51" s="14">
        <v>76.17</v>
      </c>
      <c r="E51" s="16">
        <v>0.62829999999999997</v>
      </c>
      <c r="L51" s="15"/>
      <c r="P51" s="8">
        <f t="shared" si="4"/>
        <v>1.0000000000000002E-2</v>
      </c>
    </row>
    <row r="52" spans="1:16" x14ac:dyDescent="0.25">
      <c r="A52" s="14">
        <v>40</v>
      </c>
      <c r="B52" s="14">
        <v>0.12590000000000001</v>
      </c>
      <c r="C52" s="14">
        <v>22080</v>
      </c>
      <c r="D52" s="14">
        <v>75.260000000000005</v>
      </c>
      <c r="E52" s="16">
        <v>0.79100000000000004</v>
      </c>
      <c r="L52" s="15"/>
      <c r="P52" s="8">
        <f t="shared" si="4"/>
        <v>1.2590000000000002E-2</v>
      </c>
    </row>
    <row r="53" spans="1:16" x14ac:dyDescent="0.25">
      <c r="A53" s="14">
        <v>40</v>
      </c>
      <c r="B53" s="14">
        <v>0.1585</v>
      </c>
      <c r="C53" s="14">
        <v>26270</v>
      </c>
      <c r="D53" s="14">
        <v>74.81</v>
      </c>
      <c r="E53" s="16">
        <v>0.99580000000000002</v>
      </c>
      <c r="L53" s="15"/>
      <c r="P53" s="8">
        <f t="shared" si="4"/>
        <v>1.585E-2</v>
      </c>
    </row>
    <row r="54" spans="1:16" x14ac:dyDescent="0.25">
      <c r="A54" s="14">
        <v>40</v>
      </c>
      <c r="B54" s="14">
        <v>0.19950000000000001</v>
      </c>
      <c r="C54" s="14">
        <v>32280</v>
      </c>
      <c r="D54" s="14">
        <v>74.930000000000007</v>
      </c>
      <c r="E54" s="16">
        <v>1.254</v>
      </c>
      <c r="L54" s="15"/>
      <c r="P54" s="8">
        <f t="shared" si="4"/>
        <v>1.9950000000000002E-2</v>
      </c>
    </row>
    <row r="55" spans="1:16" x14ac:dyDescent="0.25">
      <c r="A55" s="14">
        <v>40</v>
      </c>
      <c r="B55" s="14">
        <v>0.25119999999999998</v>
      </c>
      <c r="C55" s="14">
        <v>37970</v>
      </c>
      <c r="D55" s="14">
        <v>74.63</v>
      </c>
      <c r="E55" s="16">
        <v>1.5780000000000001</v>
      </c>
      <c r="L55" s="15"/>
      <c r="P55" s="8">
        <f t="shared" si="4"/>
        <v>2.512E-2</v>
      </c>
    </row>
    <row r="56" spans="1:16" x14ac:dyDescent="0.25">
      <c r="A56" s="14">
        <v>40</v>
      </c>
      <c r="B56" s="14">
        <v>0.31619999999999998</v>
      </c>
      <c r="C56" s="14">
        <v>46150</v>
      </c>
      <c r="D56" s="14">
        <v>73</v>
      </c>
      <c r="E56" s="16">
        <v>1.9870000000000001</v>
      </c>
      <c r="H56" s="15"/>
      <c r="L56" s="15"/>
      <c r="P56" s="8">
        <f t="shared" si="4"/>
        <v>3.1620000000000002E-2</v>
      </c>
    </row>
    <row r="57" spans="1:16" x14ac:dyDescent="0.25">
      <c r="A57" s="14">
        <v>40</v>
      </c>
      <c r="B57" s="14">
        <v>0.39810000000000001</v>
      </c>
      <c r="C57" s="14">
        <v>54720</v>
      </c>
      <c r="D57" s="14">
        <v>72.709999999999994</v>
      </c>
      <c r="E57" s="16">
        <v>2.5009999999999999</v>
      </c>
      <c r="H57" s="15"/>
      <c r="L57" s="15"/>
      <c r="P57" s="8">
        <f t="shared" si="4"/>
        <v>3.9810000000000005E-2</v>
      </c>
    </row>
    <row r="58" spans="1:16" x14ac:dyDescent="0.25">
      <c r="A58" s="14">
        <v>40</v>
      </c>
      <c r="B58" s="14">
        <v>0.50119999999999998</v>
      </c>
      <c r="C58" s="14">
        <v>65830</v>
      </c>
      <c r="D58" s="14">
        <v>72.08</v>
      </c>
      <c r="E58" s="16">
        <v>3.149</v>
      </c>
      <c r="H58" s="15"/>
      <c r="L58" s="15"/>
      <c r="P58" s="8">
        <f t="shared" si="4"/>
        <v>5.0119999999999998E-2</v>
      </c>
    </row>
    <row r="59" spans="1:16" x14ac:dyDescent="0.25">
      <c r="A59" s="14">
        <v>40</v>
      </c>
      <c r="B59" s="14">
        <v>0.63100000000000001</v>
      </c>
      <c r="C59" s="14">
        <v>81680</v>
      </c>
      <c r="D59" s="14">
        <v>70.819999999999993</v>
      </c>
      <c r="E59" s="16">
        <v>3.964</v>
      </c>
      <c r="H59" s="15"/>
      <c r="L59" s="15"/>
      <c r="P59" s="8">
        <f t="shared" si="4"/>
        <v>6.3100000000000003E-2</v>
      </c>
    </row>
    <row r="60" spans="1:16" x14ac:dyDescent="0.25">
      <c r="A60" s="14">
        <v>40</v>
      </c>
      <c r="B60" s="14">
        <v>0.79430000000000001</v>
      </c>
      <c r="C60" s="14">
        <v>96070</v>
      </c>
      <c r="D60" s="14">
        <v>70.81</v>
      </c>
      <c r="E60" s="16">
        <v>4.9909999999999997</v>
      </c>
      <c r="G60" s="15"/>
      <c r="H60" s="15"/>
      <c r="L60" s="15"/>
      <c r="P60" s="8">
        <f t="shared" si="4"/>
        <v>7.9430000000000001E-2</v>
      </c>
    </row>
    <row r="61" spans="1:16" x14ac:dyDescent="0.25">
      <c r="A61" s="14">
        <v>40</v>
      </c>
      <c r="B61" s="14">
        <v>1</v>
      </c>
      <c r="C61" s="15">
        <v>115200</v>
      </c>
      <c r="D61" s="14">
        <v>69.42</v>
      </c>
      <c r="E61" s="16">
        <v>6.2830000000000004</v>
      </c>
      <c r="G61" s="15"/>
      <c r="H61" s="15"/>
      <c r="L61" s="15"/>
      <c r="P61" s="8">
        <f t="shared" si="4"/>
        <v>0.1</v>
      </c>
    </row>
    <row r="62" spans="1:16" x14ac:dyDescent="0.25">
      <c r="A62" s="14">
        <v>40</v>
      </c>
      <c r="B62" s="14">
        <v>1.2589999999999999</v>
      </c>
      <c r="C62" s="15">
        <v>138600</v>
      </c>
      <c r="D62" s="14">
        <v>68.489999999999995</v>
      </c>
      <c r="E62" s="16">
        <v>7.91</v>
      </c>
      <c r="G62" s="15"/>
      <c r="H62" s="15"/>
      <c r="L62" s="15"/>
      <c r="P62" s="8">
        <f t="shared" si="4"/>
        <v>0.12589999999999998</v>
      </c>
    </row>
    <row r="63" spans="1:16" x14ac:dyDescent="0.25">
      <c r="A63" s="14">
        <v>40</v>
      </c>
      <c r="B63" s="14">
        <v>1.585</v>
      </c>
      <c r="C63" s="15">
        <v>163300</v>
      </c>
      <c r="D63" s="14">
        <v>68.959999999999994</v>
      </c>
      <c r="E63" s="16">
        <v>9.9580000000000002</v>
      </c>
      <c r="G63" s="15"/>
      <c r="H63" s="15"/>
      <c r="L63" s="15"/>
      <c r="P63" s="8">
        <f t="shared" si="4"/>
        <v>0.1585</v>
      </c>
    </row>
    <row r="64" spans="1:16" x14ac:dyDescent="0.25">
      <c r="A64" s="14">
        <v>40</v>
      </c>
      <c r="B64" s="14">
        <v>1.9950000000000001</v>
      </c>
      <c r="C64" s="15">
        <v>198200</v>
      </c>
      <c r="D64" s="14">
        <v>69.349999999999994</v>
      </c>
      <c r="E64" s="16">
        <v>12.54</v>
      </c>
      <c r="G64" s="15"/>
      <c r="H64" s="15"/>
      <c r="L64" s="15"/>
      <c r="P64" s="8">
        <f t="shared" si="4"/>
        <v>0.19950000000000001</v>
      </c>
    </row>
    <row r="65" spans="1:16" x14ac:dyDescent="0.25">
      <c r="A65" s="14">
        <v>40</v>
      </c>
      <c r="B65" s="14">
        <v>2.512</v>
      </c>
      <c r="C65" s="15">
        <v>235800</v>
      </c>
      <c r="D65" s="14">
        <v>68.64</v>
      </c>
      <c r="E65" s="16">
        <v>15.78</v>
      </c>
      <c r="G65" s="15"/>
      <c r="H65" s="15"/>
      <c r="L65" s="15"/>
      <c r="P65" s="8">
        <f t="shared" si="4"/>
        <v>0.25120000000000003</v>
      </c>
    </row>
    <row r="66" spans="1:16" x14ac:dyDescent="0.25">
      <c r="A66" s="14">
        <v>40</v>
      </c>
      <c r="B66" s="14">
        <v>3.1619999999999999</v>
      </c>
      <c r="C66" s="15">
        <v>270900</v>
      </c>
      <c r="D66" s="14">
        <v>67.05</v>
      </c>
      <c r="E66" s="16">
        <v>19.87</v>
      </c>
      <c r="G66" s="15"/>
      <c r="H66" s="15"/>
      <c r="L66" s="15"/>
      <c r="P66" s="8">
        <f t="shared" si="4"/>
        <v>0.31620000000000004</v>
      </c>
    </row>
    <row r="67" spans="1:16" x14ac:dyDescent="0.25">
      <c r="A67" s="14">
        <v>40</v>
      </c>
      <c r="B67" s="14">
        <v>3.9809999999999999</v>
      </c>
      <c r="C67" s="15">
        <v>326300</v>
      </c>
      <c r="D67" s="14">
        <v>66.930000000000007</v>
      </c>
      <c r="E67" s="16">
        <v>25.01</v>
      </c>
      <c r="G67" s="15"/>
      <c r="H67" s="15"/>
      <c r="L67" s="15"/>
      <c r="P67" s="8">
        <f t="shared" si="4"/>
        <v>0.39810000000000001</v>
      </c>
    </row>
    <row r="68" spans="1:16" x14ac:dyDescent="0.25">
      <c r="A68" s="14">
        <v>40</v>
      </c>
      <c r="B68" s="14">
        <v>5.0119999999999996</v>
      </c>
      <c r="C68" s="15">
        <v>386800</v>
      </c>
      <c r="D68" s="14">
        <v>66.44</v>
      </c>
      <c r="E68" s="16">
        <v>31.49</v>
      </c>
      <c r="G68" s="15"/>
      <c r="H68" s="15"/>
      <c r="L68" s="15"/>
      <c r="P68" s="8">
        <f t="shared" si="4"/>
        <v>0.50119999999999998</v>
      </c>
    </row>
    <row r="69" spans="1:16" x14ac:dyDescent="0.25">
      <c r="A69" s="14">
        <v>40</v>
      </c>
      <c r="B69" s="14">
        <v>6.31</v>
      </c>
      <c r="C69" s="15">
        <v>457600</v>
      </c>
      <c r="D69" s="14">
        <v>65.959999999999994</v>
      </c>
      <c r="E69" s="16">
        <v>39.64</v>
      </c>
      <c r="G69" s="15"/>
      <c r="H69" s="15"/>
      <c r="L69" s="15"/>
      <c r="P69" s="8">
        <f t="shared" si="4"/>
        <v>0.63100000000000001</v>
      </c>
    </row>
    <row r="70" spans="1:16" x14ac:dyDescent="0.25">
      <c r="A70" s="14">
        <v>40</v>
      </c>
      <c r="B70" s="14">
        <v>7.9429999999999996</v>
      </c>
      <c r="C70" s="15">
        <v>541000</v>
      </c>
      <c r="D70" s="14">
        <v>65.48</v>
      </c>
      <c r="E70" s="16">
        <v>49.91</v>
      </c>
      <c r="G70" s="15"/>
      <c r="H70" s="15"/>
      <c r="L70" s="15"/>
      <c r="P70" s="8">
        <f t="shared" si="4"/>
        <v>0.79430000000000001</v>
      </c>
    </row>
    <row r="71" spans="1:16" x14ac:dyDescent="0.25">
      <c r="A71" s="14">
        <v>40</v>
      </c>
      <c r="B71" s="14">
        <v>10</v>
      </c>
      <c r="C71" s="15">
        <v>639100</v>
      </c>
      <c r="D71" s="14">
        <v>65.010000000000005</v>
      </c>
      <c r="E71" s="16">
        <v>62.83</v>
      </c>
      <c r="G71" s="15"/>
      <c r="H71" s="15"/>
      <c r="L71" s="15"/>
      <c r="P71" s="8">
        <f t="shared" si="4"/>
        <v>1</v>
      </c>
    </row>
    <row r="72" spans="1:16" x14ac:dyDescent="0.25">
      <c r="A72" s="14">
        <v>40</v>
      </c>
      <c r="B72" s="14">
        <v>12.59</v>
      </c>
      <c r="C72" s="15">
        <v>753000</v>
      </c>
      <c r="D72" s="14">
        <v>64.540000000000006</v>
      </c>
      <c r="E72" s="16">
        <v>79.099999999999994</v>
      </c>
      <c r="G72" s="15"/>
      <c r="H72" s="15"/>
      <c r="L72" s="15"/>
      <c r="P72" s="8">
        <f t="shared" si="4"/>
        <v>1.2590000000000001</v>
      </c>
    </row>
    <row r="73" spans="1:16" x14ac:dyDescent="0.25">
      <c r="A73" s="14">
        <v>40</v>
      </c>
      <c r="B73" s="14">
        <v>15.85</v>
      </c>
      <c r="C73" s="15">
        <v>886600</v>
      </c>
      <c r="D73" s="14">
        <v>64.06</v>
      </c>
      <c r="E73" s="16">
        <v>99.58</v>
      </c>
      <c r="G73" s="15"/>
      <c r="H73" s="15"/>
      <c r="L73" s="15"/>
      <c r="P73" s="8">
        <f t="shared" si="4"/>
        <v>1.585</v>
      </c>
    </row>
    <row r="74" spans="1:16" x14ac:dyDescent="0.25">
      <c r="A74" s="14">
        <v>40</v>
      </c>
      <c r="B74" s="14">
        <v>19.95</v>
      </c>
      <c r="C74" s="15">
        <v>1043000</v>
      </c>
      <c r="D74" s="14">
        <v>63.64</v>
      </c>
      <c r="E74" s="16">
        <v>125.4</v>
      </c>
      <c r="G74" s="15"/>
      <c r="H74" s="15"/>
      <c r="L74" s="15"/>
      <c r="P74" s="8">
        <f t="shared" si="4"/>
        <v>1.9950000000000001</v>
      </c>
    </row>
    <row r="75" spans="1:16" x14ac:dyDescent="0.25">
      <c r="A75" s="14">
        <v>40</v>
      </c>
      <c r="B75" s="14">
        <v>25.12</v>
      </c>
      <c r="C75" s="15">
        <v>1222000</v>
      </c>
      <c r="D75" s="14">
        <v>63.06</v>
      </c>
      <c r="E75" s="16">
        <v>157.80000000000001</v>
      </c>
      <c r="G75" s="15"/>
      <c r="H75" s="15"/>
      <c r="L75" s="15"/>
      <c r="P75" s="8">
        <f t="shared" si="4"/>
        <v>2.5120000000000005</v>
      </c>
    </row>
    <row r="76" spans="1:16" x14ac:dyDescent="0.25">
      <c r="A76" s="14">
        <v>40</v>
      </c>
      <c r="B76" s="14">
        <v>31.62</v>
      </c>
      <c r="C76" s="15">
        <v>1433000</v>
      </c>
      <c r="D76" s="14">
        <v>62.62</v>
      </c>
      <c r="E76" s="16">
        <v>198.7</v>
      </c>
      <c r="G76" s="15"/>
      <c r="H76" s="15"/>
      <c r="L76" s="15"/>
      <c r="P76" s="8">
        <f t="shared" si="4"/>
        <v>3.1620000000000004</v>
      </c>
    </row>
    <row r="77" spans="1:16" x14ac:dyDescent="0.25">
      <c r="A77" s="14">
        <v>40</v>
      </c>
      <c r="B77" s="14">
        <v>39.81</v>
      </c>
      <c r="C77" s="15">
        <v>1680000</v>
      </c>
      <c r="D77" s="14">
        <v>62.14</v>
      </c>
      <c r="E77" s="16">
        <v>250.1</v>
      </c>
      <c r="L77" s="15"/>
      <c r="P77" s="8">
        <f t="shared" si="4"/>
        <v>3.9810000000000003</v>
      </c>
    </row>
    <row r="78" spans="1:16" x14ac:dyDescent="0.25">
      <c r="A78" s="14">
        <v>40</v>
      </c>
      <c r="B78" s="14">
        <v>50</v>
      </c>
      <c r="C78" s="15">
        <v>1915000</v>
      </c>
      <c r="D78" s="14">
        <v>60.72</v>
      </c>
      <c r="E78" s="16">
        <v>314.2</v>
      </c>
      <c r="L78" s="15"/>
      <c r="P78" s="8">
        <f t="shared" si="4"/>
        <v>5</v>
      </c>
    </row>
    <row r="79" spans="1:16" x14ac:dyDescent="0.25">
      <c r="A79" s="14">
        <v>50</v>
      </c>
      <c r="B79" s="14">
        <v>0.01</v>
      </c>
      <c r="C79" s="14">
        <v>331.4</v>
      </c>
      <c r="D79" s="14">
        <v>86.75</v>
      </c>
      <c r="E79" s="16">
        <v>6.2829999999999997E-2</v>
      </c>
      <c r="L79" s="15"/>
      <c r="P79" s="8">
        <f>B79*$S$4</f>
        <v>1.4000000000000001E-4</v>
      </c>
    </row>
    <row r="80" spans="1:16" x14ac:dyDescent="0.25">
      <c r="A80" s="14">
        <v>50</v>
      </c>
      <c r="B80" s="14">
        <v>1.259E-2</v>
      </c>
      <c r="C80" s="14">
        <v>413.1</v>
      </c>
      <c r="D80" s="14">
        <v>86.51</v>
      </c>
      <c r="E80" s="16">
        <v>7.9100000000000004E-2</v>
      </c>
      <c r="L80" s="15"/>
      <c r="P80" s="8">
        <f t="shared" ref="P80:P116" si="5">B80*$S$4</f>
        <v>1.7626000000000002E-4</v>
      </c>
    </row>
    <row r="81" spans="1:16" x14ac:dyDescent="0.25">
      <c r="A81" s="14">
        <v>50</v>
      </c>
      <c r="B81" s="14">
        <v>1.585E-2</v>
      </c>
      <c r="C81" s="14">
        <v>515.70000000000005</v>
      </c>
      <c r="D81" s="14">
        <v>86.27</v>
      </c>
      <c r="E81" s="16">
        <v>9.9580000000000002E-2</v>
      </c>
      <c r="L81" s="15"/>
      <c r="P81" s="8">
        <f t="shared" si="5"/>
        <v>2.219E-4</v>
      </c>
    </row>
    <row r="82" spans="1:16" x14ac:dyDescent="0.25">
      <c r="A82" s="14">
        <v>50</v>
      </c>
      <c r="B82" s="14">
        <v>1.9949999999999999E-2</v>
      </c>
      <c r="C82" s="14">
        <v>643.1</v>
      </c>
      <c r="D82" s="14">
        <v>86.08</v>
      </c>
      <c r="E82" s="16">
        <v>0.12540000000000001</v>
      </c>
      <c r="L82" s="15"/>
      <c r="P82" s="8">
        <f t="shared" si="5"/>
        <v>2.7930000000000001E-4</v>
      </c>
    </row>
    <row r="83" spans="1:16" x14ac:dyDescent="0.25">
      <c r="A83" s="14">
        <v>50</v>
      </c>
      <c r="B83" s="14">
        <v>2.512E-2</v>
      </c>
      <c r="C83" s="14">
        <v>802.3</v>
      </c>
      <c r="D83" s="14">
        <v>85.84</v>
      </c>
      <c r="E83" s="16">
        <v>0.1578</v>
      </c>
      <c r="L83" s="15"/>
      <c r="P83" s="8">
        <f t="shared" si="5"/>
        <v>3.5167999999999999E-4</v>
      </c>
    </row>
    <row r="84" spans="1:16" x14ac:dyDescent="0.25">
      <c r="A84" s="14">
        <v>50</v>
      </c>
      <c r="B84" s="14">
        <v>3.1620000000000002E-2</v>
      </c>
      <c r="C84" s="14">
        <v>1001</v>
      </c>
      <c r="D84" s="14">
        <v>85.64</v>
      </c>
      <c r="E84" s="16">
        <v>0.19869999999999999</v>
      </c>
      <c r="L84" s="15"/>
      <c r="P84" s="8">
        <f t="shared" si="5"/>
        <v>4.4268000000000004E-4</v>
      </c>
    </row>
    <row r="85" spans="1:16" x14ac:dyDescent="0.25">
      <c r="A85" s="14">
        <v>50</v>
      </c>
      <c r="B85" s="14">
        <v>3.9809999999999998E-2</v>
      </c>
      <c r="C85" s="14">
        <v>1251</v>
      </c>
      <c r="D85" s="14">
        <v>85.26</v>
      </c>
      <c r="E85" s="16">
        <v>0.25009999999999999</v>
      </c>
      <c r="L85" s="15"/>
      <c r="P85" s="8">
        <f t="shared" si="5"/>
        <v>5.5734000000000003E-4</v>
      </c>
    </row>
    <row r="86" spans="1:16" x14ac:dyDescent="0.25">
      <c r="A86" s="14">
        <v>50</v>
      </c>
      <c r="B86" s="14">
        <v>5.0119999999999998E-2</v>
      </c>
      <c r="C86" s="14">
        <v>1563</v>
      </c>
      <c r="D86" s="14">
        <v>84.6</v>
      </c>
      <c r="E86" s="16">
        <v>0.31490000000000001</v>
      </c>
      <c r="L86" s="15"/>
      <c r="P86" s="8">
        <f t="shared" si="5"/>
        <v>7.0167999999999999E-4</v>
      </c>
    </row>
    <row r="87" spans="1:16" x14ac:dyDescent="0.25">
      <c r="A87" s="14">
        <v>50</v>
      </c>
      <c r="B87" s="14">
        <v>6.3100000000000003E-2</v>
      </c>
      <c r="C87" s="14">
        <v>1943</v>
      </c>
      <c r="D87" s="14">
        <v>83.61</v>
      </c>
      <c r="E87" s="16">
        <v>0.39639999999999997</v>
      </c>
      <c r="L87" s="15"/>
      <c r="P87" s="8">
        <f t="shared" si="5"/>
        <v>8.8340000000000011E-4</v>
      </c>
    </row>
    <row r="88" spans="1:16" x14ac:dyDescent="0.25">
      <c r="A88" s="14">
        <v>50</v>
      </c>
      <c r="B88" s="14">
        <v>7.9430000000000001E-2</v>
      </c>
      <c r="C88" s="14">
        <v>2397</v>
      </c>
      <c r="D88" s="14">
        <v>82.76</v>
      </c>
      <c r="E88" s="16">
        <v>0.49909999999999999</v>
      </c>
      <c r="L88" s="15"/>
      <c r="P88" s="8">
        <f t="shared" si="5"/>
        <v>1.11202E-3</v>
      </c>
    </row>
    <row r="89" spans="1:16" x14ac:dyDescent="0.25">
      <c r="A89" s="14">
        <v>50</v>
      </c>
      <c r="B89" s="14">
        <v>0.1</v>
      </c>
      <c r="C89" s="14">
        <v>2969</v>
      </c>
      <c r="D89" s="14">
        <v>82.68</v>
      </c>
      <c r="E89" s="16">
        <v>0.62829999999999997</v>
      </c>
      <c r="L89" s="15"/>
      <c r="P89" s="8">
        <f t="shared" si="5"/>
        <v>1.4000000000000002E-3</v>
      </c>
    </row>
    <row r="90" spans="1:16" x14ac:dyDescent="0.25">
      <c r="A90" s="14">
        <v>50</v>
      </c>
      <c r="B90" s="14">
        <v>0.12590000000000001</v>
      </c>
      <c r="C90" s="14">
        <v>3730</v>
      </c>
      <c r="D90" s="14">
        <v>82</v>
      </c>
      <c r="E90" s="16">
        <v>0.79100000000000004</v>
      </c>
      <c r="L90" s="15"/>
      <c r="P90" s="8">
        <f t="shared" si="5"/>
        <v>1.7626000000000002E-3</v>
      </c>
    </row>
    <row r="91" spans="1:16" x14ac:dyDescent="0.25">
      <c r="A91" s="14">
        <v>50</v>
      </c>
      <c r="B91" s="14">
        <v>0.1585</v>
      </c>
      <c r="C91" s="14">
        <v>4561</v>
      </c>
      <c r="D91" s="14">
        <v>81.64</v>
      </c>
      <c r="E91" s="16">
        <v>0.99580000000000002</v>
      </c>
      <c r="L91" s="15"/>
      <c r="P91" s="8">
        <f t="shared" si="5"/>
        <v>2.2190000000000001E-3</v>
      </c>
    </row>
    <row r="92" spans="1:16" x14ac:dyDescent="0.25">
      <c r="A92" s="14">
        <v>50</v>
      </c>
      <c r="B92" s="14">
        <v>0.19950000000000001</v>
      </c>
      <c r="C92" s="14">
        <v>5671</v>
      </c>
      <c r="D92" s="14">
        <v>81.31</v>
      </c>
      <c r="E92" s="16">
        <v>1.254</v>
      </c>
      <c r="L92" s="15"/>
      <c r="P92" s="8">
        <f t="shared" si="5"/>
        <v>2.7930000000000003E-3</v>
      </c>
    </row>
    <row r="93" spans="1:16" x14ac:dyDescent="0.25">
      <c r="A93" s="14">
        <v>50</v>
      </c>
      <c r="B93" s="14">
        <v>0.25119999999999998</v>
      </c>
      <c r="C93" s="14">
        <v>6899</v>
      </c>
      <c r="D93" s="14">
        <v>80.81</v>
      </c>
      <c r="E93" s="16">
        <v>1.5780000000000001</v>
      </c>
      <c r="L93" s="15"/>
      <c r="P93" s="8">
        <f t="shared" si="5"/>
        <v>3.5167999999999996E-3</v>
      </c>
    </row>
    <row r="94" spans="1:16" x14ac:dyDescent="0.25">
      <c r="A94" s="14">
        <v>50</v>
      </c>
      <c r="B94" s="14">
        <v>0.31619999999999998</v>
      </c>
      <c r="C94" s="14">
        <v>8492</v>
      </c>
      <c r="D94" s="14">
        <v>79.84</v>
      </c>
      <c r="E94" s="16">
        <v>1.9870000000000001</v>
      </c>
      <c r="L94" s="15"/>
      <c r="P94" s="8">
        <f t="shared" si="5"/>
        <v>4.4267999999999998E-3</v>
      </c>
    </row>
    <row r="95" spans="1:16" x14ac:dyDescent="0.25">
      <c r="A95" s="14">
        <v>50</v>
      </c>
      <c r="B95" s="14">
        <v>0.39810000000000001</v>
      </c>
      <c r="C95" s="14">
        <v>10340</v>
      </c>
      <c r="D95" s="14">
        <v>79.36</v>
      </c>
      <c r="E95" s="16">
        <v>2.5009999999999999</v>
      </c>
      <c r="L95" s="15"/>
      <c r="P95" s="8">
        <f t="shared" si="5"/>
        <v>5.5734000000000001E-3</v>
      </c>
    </row>
    <row r="96" spans="1:16" x14ac:dyDescent="0.25">
      <c r="A96" s="14">
        <v>50</v>
      </c>
      <c r="B96" s="14">
        <v>0.50119999999999998</v>
      </c>
      <c r="C96" s="14">
        <v>12710</v>
      </c>
      <c r="D96" s="14">
        <v>78.599999999999994</v>
      </c>
      <c r="E96" s="16">
        <v>3.149</v>
      </c>
      <c r="L96" s="15"/>
      <c r="P96" s="8">
        <f t="shared" si="5"/>
        <v>7.0168000000000001E-3</v>
      </c>
    </row>
    <row r="97" spans="1:16" x14ac:dyDescent="0.25">
      <c r="A97" s="14">
        <v>50</v>
      </c>
      <c r="B97" s="14">
        <v>0.63100000000000001</v>
      </c>
      <c r="C97" s="14">
        <v>15630</v>
      </c>
      <c r="D97" s="14">
        <v>77.91</v>
      </c>
      <c r="E97" s="16">
        <v>3.964</v>
      </c>
      <c r="L97" s="15"/>
      <c r="P97" s="8">
        <f t="shared" si="5"/>
        <v>8.8339999999999998E-3</v>
      </c>
    </row>
    <row r="98" spans="1:16" x14ac:dyDescent="0.25">
      <c r="A98" s="14">
        <v>50</v>
      </c>
      <c r="B98" s="14">
        <v>0.79430000000000001</v>
      </c>
      <c r="C98" s="14">
        <v>19090</v>
      </c>
      <c r="D98" s="14">
        <v>76.81</v>
      </c>
      <c r="E98" s="16">
        <v>4.9909999999999997</v>
      </c>
      <c r="L98" s="15"/>
      <c r="P98" s="8">
        <f t="shared" si="5"/>
        <v>1.11202E-2</v>
      </c>
    </row>
    <row r="99" spans="1:16" x14ac:dyDescent="0.25">
      <c r="A99" s="14">
        <v>50</v>
      </c>
      <c r="B99" s="14">
        <v>1</v>
      </c>
      <c r="C99" s="14">
        <v>23240</v>
      </c>
      <c r="D99" s="14">
        <v>76.180000000000007</v>
      </c>
      <c r="E99" s="16">
        <v>6.2830000000000004</v>
      </c>
      <c r="L99" s="15"/>
      <c r="P99" s="8">
        <f t="shared" si="5"/>
        <v>1.4E-2</v>
      </c>
    </row>
    <row r="100" spans="1:16" x14ac:dyDescent="0.25">
      <c r="A100" s="14">
        <v>50</v>
      </c>
      <c r="B100" s="14">
        <v>1.2589999999999999</v>
      </c>
      <c r="C100" s="14">
        <v>28300</v>
      </c>
      <c r="D100" s="14">
        <v>75.489999999999995</v>
      </c>
      <c r="E100" s="16">
        <v>7.91</v>
      </c>
      <c r="H100" s="15"/>
      <c r="L100" s="15"/>
      <c r="P100" s="8">
        <f t="shared" si="5"/>
        <v>1.7625999999999999E-2</v>
      </c>
    </row>
    <row r="101" spans="1:16" x14ac:dyDescent="0.25">
      <c r="A101" s="14">
        <v>50</v>
      </c>
      <c r="B101" s="14">
        <v>1.585</v>
      </c>
      <c r="C101" s="14">
        <v>33900</v>
      </c>
      <c r="D101" s="14">
        <v>75.459999999999994</v>
      </c>
      <c r="E101" s="16">
        <v>9.9580000000000002</v>
      </c>
      <c r="H101" s="15"/>
      <c r="L101" s="15"/>
      <c r="P101" s="8">
        <f t="shared" si="5"/>
        <v>2.2190000000000001E-2</v>
      </c>
    </row>
    <row r="102" spans="1:16" x14ac:dyDescent="0.25">
      <c r="A102" s="14">
        <v>50</v>
      </c>
      <c r="B102" s="14">
        <v>1.9950000000000001</v>
      </c>
      <c r="C102" s="14">
        <v>41520</v>
      </c>
      <c r="D102" s="14">
        <v>74.92</v>
      </c>
      <c r="E102" s="16">
        <v>12.54</v>
      </c>
      <c r="H102" s="15"/>
      <c r="L102" s="15"/>
      <c r="P102" s="8">
        <f t="shared" si="5"/>
        <v>2.7930000000000003E-2</v>
      </c>
    </row>
    <row r="103" spans="1:16" x14ac:dyDescent="0.25">
      <c r="A103" s="14">
        <v>50</v>
      </c>
      <c r="B103" s="14">
        <v>2.512</v>
      </c>
      <c r="C103" s="14">
        <v>50280</v>
      </c>
      <c r="D103" s="14">
        <v>74.8</v>
      </c>
      <c r="E103" s="16">
        <v>15.78</v>
      </c>
      <c r="H103" s="15"/>
      <c r="L103" s="15"/>
      <c r="P103" s="8">
        <f t="shared" si="5"/>
        <v>3.5167999999999998E-2</v>
      </c>
    </row>
    <row r="104" spans="1:16" x14ac:dyDescent="0.25">
      <c r="A104" s="14">
        <v>50</v>
      </c>
      <c r="B104" s="14">
        <v>3.1619999999999999</v>
      </c>
      <c r="C104" s="14">
        <v>59690</v>
      </c>
      <c r="D104" s="14">
        <v>73.290000000000006</v>
      </c>
      <c r="E104" s="16">
        <v>19.87</v>
      </c>
      <c r="H104" s="15"/>
      <c r="L104" s="15"/>
      <c r="P104" s="8">
        <f t="shared" si="5"/>
        <v>4.4268000000000002E-2</v>
      </c>
    </row>
    <row r="105" spans="1:16" x14ac:dyDescent="0.25">
      <c r="A105" s="14">
        <v>50</v>
      </c>
      <c r="B105" s="14">
        <v>3.9809999999999999</v>
      </c>
      <c r="C105" s="14">
        <v>72220</v>
      </c>
      <c r="D105" s="14">
        <v>72.540000000000006</v>
      </c>
      <c r="E105" s="16">
        <v>25.01</v>
      </c>
      <c r="G105" s="15"/>
      <c r="H105" s="15"/>
      <c r="L105" s="15"/>
      <c r="P105" s="8">
        <f t="shared" si="5"/>
        <v>5.5733999999999999E-2</v>
      </c>
    </row>
    <row r="106" spans="1:16" x14ac:dyDescent="0.25">
      <c r="A106" s="14">
        <v>50</v>
      </c>
      <c r="B106" s="14">
        <v>5.0119999999999996</v>
      </c>
      <c r="C106" s="14">
        <v>87360</v>
      </c>
      <c r="D106" s="14">
        <v>72.209999999999994</v>
      </c>
      <c r="E106" s="16">
        <v>31.49</v>
      </c>
      <c r="G106" s="15"/>
      <c r="H106" s="15"/>
      <c r="L106" s="15"/>
      <c r="P106" s="8">
        <f t="shared" si="5"/>
        <v>7.0167999999999994E-2</v>
      </c>
    </row>
    <row r="107" spans="1:16" x14ac:dyDescent="0.25">
      <c r="A107" s="14">
        <v>50</v>
      </c>
      <c r="B107" s="14">
        <v>6.31</v>
      </c>
      <c r="C107" s="15">
        <v>105200</v>
      </c>
      <c r="D107" s="14">
        <v>71.95</v>
      </c>
      <c r="E107" s="16">
        <v>39.64</v>
      </c>
      <c r="G107" s="15"/>
      <c r="H107" s="15"/>
      <c r="L107" s="15"/>
      <c r="P107" s="8">
        <f t="shared" si="5"/>
        <v>8.8340000000000002E-2</v>
      </c>
    </row>
    <row r="108" spans="1:16" x14ac:dyDescent="0.25">
      <c r="A108" s="14">
        <v>50</v>
      </c>
      <c r="B108" s="14">
        <v>7.9429999999999996</v>
      </c>
      <c r="C108" s="15">
        <v>126200</v>
      </c>
      <c r="D108" s="14">
        <v>71.540000000000006</v>
      </c>
      <c r="E108" s="16">
        <v>49.91</v>
      </c>
      <c r="G108" s="15"/>
      <c r="H108" s="15"/>
      <c r="L108" s="15"/>
      <c r="P108" s="8">
        <f t="shared" si="5"/>
        <v>0.111202</v>
      </c>
    </row>
    <row r="109" spans="1:16" x14ac:dyDescent="0.25">
      <c r="A109" s="14">
        <v>50</v>
      </c>
      <c r="B109" s="14">
        <v>10</v>
      </c>
      <c r="C109" s="15">
        <v>151300</v>
      </c>
      <c r="D109" s="14">
        <v>71.05</v>
      </c>
      <c r="E109" s="16">
        <v>62.83</v>
      </c>
      <c r="G109" s="15"/>
      <c r="H109" s="15"/>
      <c r="L109" s="15"/>
      <c r="P109" s="8">
        <f t="shared" si="5"/>
        <v>0.14000000000000001</v>
      </c>
    </row>
    <row r="110" spans="1:16" x14ac:dyDescent="0.25">
      <c r="A110" s="14">
        <v>50</v>
      </c>
      <c r="B110" s="14">
        <v>12.59</v>
      </c>
      <c r="C110" s="15">
        <v>181000</v>
      </c>
      <c r="D110" s="14">
        <v>70.72</v>
      </c>
      <c r="E110" s="16">
        <v>79.099999999999994</v>
      </c>
      <c r="G110" s="15"/>
      <c r="H110" s="15"/>
      <c r="L110" s="15"/>
      <c r="P110" s="8">
        <f t="shared" si="5"/>
        <v>0.17626</v>
      </c>
    </row>
    <row r="111" spans="1:16" x14ac:dyDescent="0.25">
      <c r="A111" s="14">
        <v>50</v>
      </c>
      <c r="B111" s="14">
        <v>15.85</v>
      </c>
      <c r="C111" s="15">
        <v>216500</v>
      </c>
      <c r="D111" s="14">
        <v>70.08</v>
      </c>
      <c r="E111" s="16">
        <v>99.58</v>
      </c>
      <c r="G111" s="15"/>
      <c r="H111" s="15"/>
      <c r="L111" s="15"/>
      <c r="P111" s="8">
        <f t="shared" si="5"/>
        <v>0.22189999999999999</v>
      </c>
    </row>
    <row r="112" spans="1:16" x14ac:dyDescent="0.25">
      <c r="A112" s="14">
        <v>50</v>
      </c>
      <c r="B112" s="14">
        <v>19.95</v>
      </c>
      <c r="C112" s="15">
        <v>258700</v>
      </c>
      <c r="D112" s="14">
        <v>69.67</v>
      </c>
      <c r="E112" s="16">
        <v>125.4</v>
      </c>
      <c r="G112" s="15"/>
      <c r="H112" s="15"/>
      <c r="L112" s="15"/>
      <c r="P112" s="8">
        <f t="shared" si="5"/>
        <v>0.27929999999999999</v>
      </c>
    </row>
    <row r="113" spans="1:16" x14ac:dyDescent="0.25">
      <c r="A113" s="14">
        <v>50</v>
      </c>
      <c r="B113" s="14">
        <v>25.12</v>
      </c>
      <c r="C113" s="15">
        <v>308600</v>
      </c>
      <c r="D113" s="14">
        <v>69.14</v>
      </c>
      <c r="E113" s="16">
        <v>157.80000000000001</v>
      </c>
      <c r="L113" s="15"/>
      <c r="P113" s="8">
        <f t="shared" si="5"/>
        <v>0.35168000000000005</v>
      </c>
    </row>
    <row r="114" spans="1:16" x14ac:dyDescent="0.25">
      <c r="A114" s="14">
        <v>50</v>
      </c>
      <c r="B114" s="14">
        <v>31.62</v>
      </c>
      <c r="C114" s="15">
        <v>367900</v>
      </c>
      <c r="D114" s="14">
        <v>68.69</v>
      </c>
      <c r="E114" s="16">
        <v>198.7</v>
      </c>
      <c r="L114" s="15"/>
      <c r="P114" s="8">
        <f t="shared" si="5"/>
        <v>0.44268000000000002</v>
      </c>
    </row>
    <row r="115" spans="1:16" x14ac:dyDescent="0.25">
      <c r="A115" s="14">
        <v>50</v>
      </c>
      <c r="B115" s="14">
        <v>39.81</v>
      </c>
      <c r="C115" s="15">
        <v>437900</v>
      </c>
      <c r="D115" s="14">
        <v>68.260000000000005</v>
      </c>
      <c r="E115" s="16">
        <v>250.1</v>
      </c>
      <c r="L115" s="15"/>
      <c r="P115" s="8">
        <f t="shared" si="5"/>
        <v>0.55734000000000006</v>
      </c>
    </row>
    <row r="116" spans="1:16" x14ac:dyDescent="0.25">
      <c r="A116" s="14">
        <v>50</v>
      </c>
      <c r="B116" s="14">
        <v>50</v>
      </c>
      <c r="C116" s="15">
        <v>517700</v>
      </c>
      <c r="D116" s="14">
        <v>67.510000000000005</v>
      </c>
      <c r="E116" s="16">
        <v>314.2</v>
      </c>
      <c r="L116" s="15"/>
      <c r="P116" s="8">
        <f t="shared" si="5"/>
        <v>0.70000000000000007</v>
      </c>
    </row>
    <row r="117" spans="1:16" x14ac:dyDescent="0.25">
      <c r="A117" s="14">
        <v>60</v>
      </c>
      <c r="B117" s="14">
        <v>0.01</v>
      </c>
      <c r="C117" s="14">
        <v>58.72</v>
      </c>
      <c r="D117" s="14">
        <v>88.88</v>
      </c>
      <c r="E117" s="16">
        <v>6.2829999999999997E-2</v>
      </c>
      <c r="L117" s="15"/>
      <c r="P117" s="8">
        <f>B117*$S$5</f>
        <v>2.5000000000000001E-5</v>
      </c>
    </row>
    <row r="118" spans="1:16" x14ac:dyDescent="0.25">
      <c r="A118" s="14">
        <v>60</v>
      </c>
      <c r="B118" s="14">
        <v>1.259E-2</v>
      </c>
      <c r="C118" s="14">
        <v>73.8</v>
      </c>
      <c r="D118" s="14">
        <v>88.73</v>
      </c>
      <c r="E118" s="16">
        <v>7.9100000000000004E-2</v>
      </c>
      <c r="L118" s="15"/>
      <c r="P118" s="8">
        <f t="shared" ref="P118:P154" si="6">B118*$S$5</f>
        <v>3.1474999999999999E-5</v>
      </c>
    </row>
    <row r="119" spans="1:16" x14ac:dyDescent="0.25">
      <c r="A119" s="14">
        <v>60</v>
      </c>
      <c r="B119" s="14">
        <v>1.585E-2</v>
      </c>
      <c r="C119" s="14">
        <v>92.7</v>
      </c>
      <c r="D119" s="14">
        <v>87.79</v>
      </c>
      <c r="E119" s="16">
        <v>9.9580000000000002E-2</v>
      </c>
      <c r="L119" s="15"/>
      <c r="P119" s="8">
        <f t="shared" si="6"/>
        <v>3.9625000000000001E-5</v>
      </c>
    </row>
    <row r="120" spans="1:16" x14ac:dyDescent="0.25">
      <c r="A120" s="14">
        <v>60</v>
      </c>
      <c r="B120" s="14">
        <v>1.9949999999999999E-2</v>
      </c>
      <c r="C120" s="14">
        <v>116.4</v>
      </c>
      <c r="D120" s="14">
        <v>87.58</v>
      </c>
      <c r="E120" s="16">
        <v>0.12540000000000001</v>
      </c>
      <c r="L120" s="15"/>
      <c r="P120" s="8">
        <f t="shared" si="6"/>
        <v>4.9874999999999999E-5</v>
      </c>
    </row>
    <row r="121" spans="1:16" x14ac:dyDescent="0.25">
      <c r="A121" s="14">
        <v>60</v>
      </c>
      <c r="B121" s="14">
        <v>2.512E-2</v>
      </c>
      <c r="C121" s="14">
        <v>145.80000000000001</v>
      </c>
      <c r="D121" s="14">
        <v>87.24</v>
      </c>
      <c r="E121" s="16">
        <v>0.1578</v>
      </c>
      <c r="L121" s="15"/>
      <c r="P121" s="8">
        <f t="shared" si="6"/>
        <v>6.2799999999999995E-5</v>
      </c>
    </row>
    <row r="122" spans="1:16" x14ac:dyDescent="0.25">
      <c r="A122" s="14">
        <v>60</v>
      </c>
      <c r="B122" s="14">
        <v>3.1620000000000002E-2</v>
      </c>
      <c r="C122" s="14">
        <v>182.3</v>
      </c>
      <c r="D122" s="14">
        <v>86.91</v>
      </c>
      <c r="E122" s="16">
        <v>0.19869999999999999</v>
      </c>
      <c r="L122" s="15"/>
      <c r="P122" s="8">
        <f t="shared" si="6"/>
        <v>7.9050000000000011E-5</v>
      </c>
    </row>
    <row r="123" spans="1:16" x14ac:dyDescent="0.25">
      <c r="A123" s="14">
        <v>60</v>
      </c>
      <c r="B123" s="14">
        <v>3.9809999999999998E-2</v>
      </c>
      <c r="C123" s="14">
        <v>226.8</v>
      </c>
      <c r="D123" s="14">
        <v>86.54</v>
      </c>
      <c r="E123" s="16">
        <v>0.25009999999999999</v>
      </c>
      <c r="L123" s="15"/>
      <c r="P123" s="8">
        <f t="shared" si="6"/>
        <v>9.9524999999999993E-5</v>
      </c>
    </row>
    <row r="124" spans="1:16" x14ac:dyDescent="0.25">
      <c r="A124" s="14">
        <v>60</v>
      </c>
      <c r="B124" s="14">
        <v>5.0119999999999998E-2</v>
      </c>
      <c r="C124" s="14">
        <v>281.3</v>
      </c>
      <c r="D124" s="14">
        <v>86.79</v>
      </c>
      <c r="E124" s="16">
        <v>0.31490000000000001</v>
      </c>
      <c r="L124" s="15"/>
      <c r="P124" s="8">
        <f t="shared" si="6"/>
        <v>1.2530000000000001E-4</v>
      </c>
    </row>
    <row r="125" spans="1:16" x14ac:dyDescent="0.25">
      <c r="A125" s="14">
        <v>60</v>
      </c>
      <c r="B125" s="14">
        <v>6.3100000000000003E-2</v>
      </c>
      <c r="C125" s="14">
        <v>351.2</v>
      </c>
      <c r="D125" s="14">
        <v>87.43</v>
      </c>
      <c r="E125" s="16">
        <v>0.39639999999999997</v>
      </c>
      <c r="L125" s="15"/>
      <c r="P125" s="8">
        <f t="shared" si="6"/>
        <v>1.5775000000000001E-4</v>
      </c>
    </row>
    <row r="126" spans="1:16" x14ac:dyDescent="0.25">
      <c r="A126" s="14">
        <v>60</v>
      </c>
      <c r="B126" s="14">
        <v>7.9430000000000001E-2</v>
      </c>
      <c r="C126" s="14">
        <v>443.7</v>
      </c>
      <c r="D126" s="14">
        <v>87.51</v>
      </c>
      <c r="E126" s="16">
        <v>0.49909999999999999</v>
      </c>
      <c r="L126" s="15"/>
      <c r="P126" s="8">
        <f t="shared" si="6"/>
        <v>1.9857500000000002E-4</v>
      </c>
    </row>
    <row r="127" spans="1:16" x14ac:dyDescent="0.25">
      <c r="A127" s="14">
        <v>60</v>
      </c>
      <c r="B127" s="14">
        <v>0.1</v>
      </c>
      <c r="C127" s="14">
        <v>551.79999999999995</v>
      </c>
      <c r="D127" s="14">
        <v>86.43</v>
      </c>
      <c r="E127" s="16">
        <v>0.62829999999999997</v>
      </c>
      <c r="L127" s="15"/>
      <c r="P127" s="8">
        <f t="shared" si="6"/>
        <v>2.5000000000000001E-4</v>
      </c>
    </row>
    <row r="128" spans="1:16" x14ac:dyDescent="0.25">
      <c r="A128" s="14">
        <v>60</v>
      </c>
      <c r="B128" s="14">
        <v>0.12590000000000001</v>
      </c>
      <c r="C128" s="14">
        <v>673.5</v>
      </c>
      <c r="D128" s="14">
        <v>86.49</v>
      </c>
      <c r="E128" s="16">
        <v>0.79100000000000004</v>
      </c>
      <c r="L128" s="15"/>
      <c r="P128" s="8">
        <f t="shared" si="6"/>
        <v>3.1475000000000003E-4</v>
      </c>
    </row>
    <row r="129" spans="1:16" x14ac:dyDescent="0.25">
      <c r="A129" s="14">
        <v>60</v>
      </c>
      <c r="B129" s="14">
        <v>0.1585</v>
      </c>
      <c r="C129" s="14">
        <v>854.3</v>
      </c>
      <c r="D129" s="14">
        <v>85.59</v>
      </c>
      <c r="E129" s="16">
        <v>0.99580000000000002</v>
      </c>
      <c r="L129" s="15"/>
      <c r="P129" s="8">
        <f t="shared" si="6"/>
        <v>3.9625000000000001E-4</v>
      </c>
    </row>
    <row r="130" spans="1:16" x14ac:dyDescent="0.25">
      <c r="A130" s="14">
        <v>60</v>
      </c>
      <c r="B130" s="14">
        <v>0.19950000000000001</v>
      </c>
      <c r="C130" s="14">
        <v>1054</v>
      </c>
      <c r="D130" s="14">
        <v>85.03</v>
      </c>
      <c r="E130" s="16">
        <v>1.254</v>
      </c>
      <c r="L130" s="15"/>
      <c r="P130" s="8">
        <f t="shared" si="6"/>
        <v>4.9875000000000006E-4</v>
      </c>
    </row>
    <row r="131" spans="1:16" x14ac:dyDescent="0.25">
      <c r="A131" s="14">
        <v>60</v>
      </c>
      <c r="B131" s="14">
        <v>0.25119999999999998</v>
      </c>
      <c r="C131" s="14">
        <v>1335</v>
      </c>
      <c r="D131" s="14">
        <v>84.24</v>
      </c>
      <c r="E131" s="16">
        <v>1.5780000000000001</v>
      </c>
      <c r="L131" s="15"/>
      <c r="P131" s="8">
        <f t="shared" si="6"/>
        <v>6.2799999999999998E-4</v>
      </c>
    </row>
    <row r="132" spans="1:16" x14ac:dyDescent="0.25">
      <c r="A132" s="14">
        <v>60</v>
      </c>
      <c r="B132" s="14">
        <v>0.31619999999999998</v>
      </c>
      <c r="C132" s="14">
        <v>1645</v>
      </c>
      <c r="D132" s="14">
        <v>84.5</v>
      </c>
      <c r="E132" s="16">
        <v>1.9870000000000001</v>
      </c>
      <c r="L132" s="15"/>
      <c r="P132" s="8">
        <f t="shared" si="6"/>
        <v>7.9049999999999997E-4</v>
      </c>
    </row>
    <row r="133" spans="1:16" x14ac:dyDescent="0.25">
      <c r="A133" s="14">
        <v>60</v>
      </c>
      <c r="B133" s="14">
        <v>0.39810000000000001</v>
      </c>
      <c r="C133" s="14">
        <v>2079</v>
      </c>
      <c r="D133" s="14">
        <v>83.6</v>
      </c>
      <c r="E133" s="16">
        <v>2.5009999999999999</v>
      </c>
      <c r="L133" s="15"/>
      <c r="P133" s="8">
        <f t="shared" si="6"/>
        <v>9.9525000000000004E-4</v>
      </c>
    </row>
    <row r="134" spans="1:16" x14ac:dyDescent="0.25">
      <c r="A134" s="14">
        <v>60</v>
      </c>
      <c r="B134" s="14">
        <v>0.50119999999999998</v>
      </c>
      <c r="C134" s="14">
        <v>2579</v>
      </c>
      <c r="D134" s="14">
        <v>83.15</v>
      </c>
      <c r="E134" s="16">
        <v>3.149</v>
      </c>
      <c r="L134" s="15"/>
      <c r="P134" s="8">
        <f t="shared" si="6"/>
        <v>1.253E-3</v>
      </c>
    </row>
    <row r="135" spans="1:16" x14ac:dyDescent="0.25">
      <c r="A135" s="14">
        <v>60</v>
      </c>
      <c r="B135" s="14">
        <v>0.63100000000000001</v>
      </c>
      <c r="C135" s="14">
        <v>3096</v>
      </c>
      <c r="D135" s="14">
        <v>83.68</v>
      </c>
      <c r="E135" s="16">
        <v>3.964</v>
      </c>
      <c r="L135" s="15"/>
      <c r="P135" s="8">
        <f t="shared" si="6"/>
        <v>1.5775000000000001E-3</v>
      </c>
    </row>
    <row r="136" spans="1:16" x14ac:dyDescent="0.25">
      <c r="A136" s="14">
        <v>60</v>
      </c>
      <c r="B136" s="14">
        <v>0.79430000000000001</v>
      </c>
      <c r="C136" s="14">
        <v>3881</v>
      </c>
      <c r="D136" s="14">
        <v>81.95</v>
      </c>
      <c r="E136" s="16">
        <v>4.9909999999999997</v>
      </c>
      <c r="L136" s="15"/>
      <c r="P136" s="8">
        <f t="shared" si="6"/>
        <v>1.9857500000000001E-3</v>
      </c>
    </row>
    <row r="137" spans="1:16" x14ac:dyDescent="0.25">
      <c r="A137" s="14">
        <v>60</v>
      </c>
      <c r="B137" s="14">
        <v>1</v>
      </c>
      <c r="C137" s="14">
        <v>4805</v>
      </c>
      <c r="D137" s="14">
        <v>81.64</v>
      </c>
      <c r="E137" s="16">
        <v>6.2830000000000004</v>
      </c>
      <c r="L137" s="15"/>
      <c r="P137" s="8">
        <f t="shared" si="6"/>
        <v>2.5000000000000001E-3</v>
      </c>
    </row>
    <row r="138" spans="1:16" x14ac:dyDescent="0.25">
      <c r="A138" s="14">
        <v>60</v>
      </c>
      <c r="B138" s="14">
        <v>1.2589999999999999</v>
      </c>
      <c r="C138" s="14">
        <v>5910</v>
      </c>
      <c r="D138" s="14">
        <v>81.88</v>
      </c>
      <c r="E138" s="16">
        <v>7.91</v>
      </c>
      <c r="L138" s="15"/>
      <c r="P138" s="8">
        <f t="shared" si="6"/>
        <v>3.1474999999999997E-3</v>
      </c>
    </row>
    <row r="139" spans="1:16" x14ac:dyDescent="0.25">
      <c r="A139" s="14">
        <v>60</v>
      </c>
      <c r="B139" s="14">
        <v>1.585</v>
      </c>
      <c r="C139" s="14">
        <v>7334</v>
      </c>
      <c r="D139" s="14">
        <v>80.849999999999994</v>
      </c>
      <c r="E139" s="16">
        <v>9.9580000000000002</v>
      </c>
      <c r="L139" s="15"/>
      <c r="P139" s="8">
        <f t="shared" si="6"/>
        <v>3.9624999999999999E-3</v>
      </c>
    </row>
    <row r="140" spans="1:16" x14ac:dyDescent="0.25">
      <c r="A140" s="14">
        <v>60</v>
      </c>
      <c r="B140" s="14">
        <v>1.9950000000000001</v>
      </c>
      <c r="C140" s="14">
        <v>8878</v>
      </c>
      <c r="D140" s="14">
        <v>79.89</v>
      </c>
      <c r="E140" s="16">
        <v>12.54</v>
      </c>
      <c r="L140" s="15"/>
      <c r="P140" s="8">
        <f t="shared" si="6"/>
        <v>4.9875000000000006E-3</v>
      </c>
    </row>
    <row r="141" spans="1:16" x14ac:dyDescent="0.25">
      <c r="A141" s="14">
        <v>60</v>
      </c>
      <c r="B141" s="14">
        <v>2.512</v>
      </c>
      <c r="C141" s="14">
        <v>10930</v>
      </c>
      <c r="D141" s="14">
        <v>79.53</v>
      </c>
      <c r="E141" s="16">
        <v>15.78</v>
      </c>
      <c r="L141" s="15"/>
      <c r="P141" s="8">
        <f t="shared" si="6"/>
        <v>6.28E-3</v>
      </c>
    </row>
    <row r="142" spans="1:16" x14ac:dyDescent="0.25">
      <c r="A142" s="14">
        <v>60</v>
      </c>
      <c r="B142" s="14">
        <v>3.1619999999999999</v>
      </c>
      <c r="C142" s="14">
        <v>13610</v>
      </c>
      <c r="D142" s="14">
        <v>79.95</v>
      </c>
      <c r="E142" s="16">
        <v>19.87</v>
      </c>
      <c r="L142" s="15"/>
      <c r="P142" s="8">
        <f t="shared" si="6"/>
        <v>7.9050000000000006E-3</v>
      </c>
    </row>
    <row r="143" spans="1:16" x14ac:dyDescent="0.25">
      <c r="A143" s="14">
        <v>60</v>
      </c>
      <c r="B143" s="14">
        <v>3.9809999999999999</v>
      </c>
      <c r="C143" s="14">
        <v>16270</v>
      </c>
      <c r="D143" s="14">
        <v>78.78</v>
      </c>
      <c r="E143" s="16">
        <v>25.01</v>
      </c>
      <c r="L143" s="15"/>
      <c r="P143" s="8">
        <f t="shared" si="6"/>
        <v>9.9524999999999995E-3</v>
      </c>
    </row>
    <row r="144" spans="1:16" x14ac:dyDescent="0.25">
      <c r="A144" s="14">
        <v>60</v>
      </c>
      <c r="B144" s="14">
        <v>5.0119999999999996</v>
      </c>
      <c r="C144" s="14">
        <v>20050</v>
      </c>
      <c r="D144" s="14">
        <v>78.5</v>
      </c>
      <c r="E144" s="16">
        <v>31.49</v>
      </c>
      <c r="H144" s="15"/>
      <c r="L144" s="15"/>
      <c r="P144" s="8">
        <f t="shared" si="6"/>
        <v>1.2529999999999999E-2</v>
      </c>
    </row>
    <row r="145" spans="1:16" x14ac:dyDescent="0.25">
      <c r="A145" s="14">
        <v>60</v>
      </c>
      <c r="B145" s="14">
        <v>6.31</v>
      </c>
      <c r="C145" s="14">
        <v>24630</v>
      </c>
      <c r="D145" s="14">
        <v>77.34</v>
      </c>
      <c r="E145" s="16">
        <v>39.64</v>
      </c>
      <c r="H145" s="15"/>
      <c r="L145" s="15"/>
      <c r="P145" s="8">
        <f t="shared" si="6"/>
        <v>1.5775000000000001E-2</v>
      </c>
    </row>
    <row r="146" spans="1:16" x14ac:dyDescent="0.25">
      <c r="A146" s="14">
        <v>60</v>
      </c>
      <c r="B146" s="14">
        <v>7.9429999999999996</v>
      </c>
      <c r="C146" s="14">
        <v>29940</v>
      </c>
      <c r="D146" s="14">
        <v>76.75</v>
      </c>
      <c r="E146" s="16">
        <v>49.91</v>
      </c>
      <c r="H146" s="15"/>
      <c r="L146" s="15"/>
      <c r="P146" s="8">
        <f t="shared" si="6"/>
        <v>1.98575E-2</v>
      </c>
    </row>
    <row r="147" spans="1:16" x14ac:dyDescent="0.25">
      <c r="A147" s="14">
        <v>60</v>
      </c>
      <c r="B147" s="14">
        <v>10</v>
      </c>
      <c r="C147" s="14">
        <v>36390</v>
      </c>
      <c r="D147" s="14">
        <v>76.180000000000007</v>
      </c>
      <c r="E147" s="16">
        <v>62.83</v>
      </c>
      <c r="H147" s="15"/>
      <c r="L147" s="15"/>
      <c r="P147" s="8">
        <f t="shared" si="6"/>
        <v>2.5000000000000001E-2</v>
      </c>
    </row>
    <row r="148" spans="1:16" x14ac:dyDescent="0.25">
      <c r="A148" s="14">
        <v>60</v>
      </c>
      <c r="B148" s="14">
        <v>12.59</v>
      </c>
      <c r="C148" s="14">
        <v>44180</v>
      </c>
      <c r="D148" s="14">
        <v>75.61</v>
      </c>
      <c r="E148" s="16">
        <v>79.099999999999994</v>
      </c>
      <c r="G148" s="15"/>
      <c r="H148" s="15"/>
      <c r="L148" s="15"/>
      <c r="P148" s="8">
        <f t="shared" si="6"/>
        <v>3.1475000000000003E-2</v>
      </c>
    </row>
    <row r="149" spans="1:16" x14ac:dyDescent="0.25">
      <c r="A149" s="14">
        <v>60</v>
      </c>
      <c r="B149" s="14">
        <v>15.85</v>
      </c>
      <c r="C149" s="14">
        <v>53540</v>
      </c>
      <c r="D149" s="14">
        <v>75.040000000000006</v>
      </c>
      <c r="E149" s="14">
        <v>99.58</v>
      </c>
      <c r="P149" s="8">
        <f t="shared" si="6"/>
        <v>3.9625E-2</v>
      </c>
    </row>
    <row r="150" spans="1:16" x14ac:dyDescent="0.25">
      <c r="A150" s="14">
        <v>60</v>
      </c>
      <c r="B150" s="14">
        <v>19.95</v>
      </c>
      <c r="C150" s="14">
        <v>64830</v>
      </c>
      <c r="D150" s="14">
        <v>74.52</v>
      </c>
      <c r="E150" s="14">
        <v>125.4</v>
      </c>
      <c r="P150" s="8">
        <f t="shared" si="6"/>
        <v>4.9875000000000003E-2</v>
      </c>
    </row>
    <row r="151" spans="1:16" x14ac:dyDescent="0.25">
      <c r="A151" s="14">
        <v>60</v>
      </c>
      <c r="B151" s="14">
        <v>25.12</v>
      </c>
      <c r="C151" s="14">
        <v>78440</v>
      </c>
      <c r="D151" s="14">
        <v>73.92</v>
      </c>
      <c r="E151" s="14">
        <v>157.80000000000001</v>
      </c>
      <c r="P151" s="8">
        <f t="shared" si="6"/>
        <v>6.2800000000000009E-2</v>
      </c>
    </row>
    <row r="152" spans="1:16" x14ac:dyDescent="0.25">
      <c r="A152" s="14">
        <v>60</v>
      </c>
      <c r="B152" s="14">
        <v>31.62</v>
      </c>
      <c r="C152" s="14">
        <v>94810</v>
      </c>
      <c r="D152" s="14">
        <v>73.38</v>
      </c>
      <c r="E152" s="14">
        <v>198.7</v>
      </c>
      <c r="P152" s="8">
        <f t="shared" si="6"/>
        <v>7.9050000000000009E-2</v>
      </c>
    </row>
    <row r="153" spans="1:16" x14ac:dyDescent="0.25">
      <c r="A153" s="14">
        <v>60</v>
      </c>
      <c r="B153" s="14">
        <v>39.81</v>
      </c>
      <c r="C153" s="15">
        <v>114400</v>
      </c>
      <c r="D153" s="14">
        <v>72.84</v>
      </c>
      <c r="E153" s="14">
        <v>250.1</v>
      </c>
      <c r="P153" s="8">
        <f t="shared" si="6"/>
        <v>9.9525000000000002E-2</v>
      </c>
    </row>
    <row r="154" spans="1:16" x14ac:dyDescent="0.25">
      <c r="A154" s="14">
        <v>60</v>
      </c>
      <c r="B154" s="14">
        <v>50</v>
      </c>
      <c r="C154" s="15">
        <v>137800</v>
      </c>
      <c r="D154" s="14">
        <v>72.180000000000007</v>
      </c>
      <c r="E154" s="14">
        <v>314.2</v>
      </c>
      <c r="P154" s="8">
        <f t="shared" si="6"/>
        <v>0.125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54"/>
  <sheetViews>
    <sheetView zoomScaleNormal="100" workbookViewId="0">
      <selection activeCell="D1" activeCellId="2" sqref="P1:P1048576 C1:C1048576 D1:D1048576"/>
    </sheetView>
  </sheetViews>
  <sheetFormatPr defaultRowHeight="15" x14ac:dyDescent="0.25"/>
  <cols>
    <col min="1" max="15" width="9.140625" style="14"/>
    <col min="16" max="16" width="9.140625" style="8"/>
    <col min="17" max="20" width="9.140625" style="7"/>
    <col min="21" max="21" width="9.140625" style="8"/>
    <col min="22" max="16384" width="9.140625" style="14"/>
  </cols>
  <sheetData>
    <row r="1" spans="1:41" x14ac:dyDescent="0.25">
      <c r="A1" s="14" t="s">
        <v>3</v>
      </c>
      <c r="B1" s="14" t="s">
        <v>1</v>
      </c>
      <c r="C1" s="14" t="s">
        <v>2</v>
      </c>
      <c r="D1" s="14" t="s">
        <v>0</v>
      </c>
      <c r="E1" s="15" t="s">
        <v>27</v>
      </c>
      <c r="J1" s="15"/>
      <c r="N1" s="15"/>
      <c r="P1" s="5" t="s">
        <v>16</v>
      </c>
      <c r="Q1" s="6" t="s">
        <v>17</v>
      </c>
      <c r="Y1" s="15"/>
      <c r="AD1" s="15"/>
      <c r="AH1" s="15"/>
      <c r="AJ1" s="15"/>
      <c r="AO1" s="15"/>
    </row>
    <row r="2" spans="1:41" x14ac:dyDescent="0.25">
      <c r="A2" s="14" t="s">
        <v>7</v>
      </c>
      <c r="B2" s="14" t="s">
        <v>5</v>
      </c>
      <c r="C2" s="14" t="s">
        <v>6</v>
      </c>
      <c r="D2" s="14" t="s">
        <v>4</v>
      </c>
      <c r="E2" s="15" t="s">
        <v>28</v>
      </c>
      <c r="J2" s="15"/>
      <c r="L2" s="15"/>
      <c r="N2" s="15"/>
      <c r="Q2" s="7">
        <v>30</v>
      </c>
      <c r="R2" s="7">
        <f>Q2+273</f>
        <v>303</v>
      </c>
      <c r="S2" s="7">
        <v>1</v>
      </c>
      <c r="T2" s="7">
        <f>EXP($R$6/2.303/8.314*(1/R2-1/$R$2))</f>
        <v>1</v>
      </c>
      <c r="U2" s="8">
        <f t="shared" ref="U2:U4" si="0">(S2-T2)^2</f>
        <v>0</v>
      </c>
      <c r="Y2" s="15"/>
      <c r="AD2" s="15"/>
      <c r="AH2" s="15"/>
      <c r="AJ2" s="15"/>
      <c r="AO2" s="15"/>
    </row>
    <row r="3" spans="1:41" x14ac:dyDescent="0.25">
      <c r="A3" s="14">
        <v>30</v>
      </c>
      <c r="B3" s="14">
        <v>0.01</v>
      </c>
      <c r="C3" s="14">
        <v>37720</v>
      </c>
      <c r="D3" s="14">
        <v>70.92</v>
      </c>
      <c r="E3" s="15">
        <v>6.2829999999999997E-2</v>
      </c>
      <c r="H3" s="15"/>
      <c r="J3" s="15"/>
      <c r="L3" s="15"/>
      <c r="N3" s="15"/>
      <c r="P3" s="8">
        <f>B3*$S$2</f>
        <v>0.01</v>
      </c>
      <c r="Q3" s="7">
        <v>40</v>
      </c>
      <c r="R3" s="7">
        <f t="shared" ref="R3:R5" si="1">Q3+273</f>
        <v>313</v>
      </c>
      <c r="S3" s="7">
        <v>0.1</v>
      </c>
      <c r="T3" s="7">
        <f t="shared" ref="T3:T5" si="2">EXP($R$6/2.303/8.314*(1/R3-1/$R$2))</f>
        <v>0.10034079932386618</v>
      </c>
      <c r="U3" s="8">
        <f t="shared" si="0"/>
        <v>1.1614417914764049E-7</v>
      </c>
      <c r="Y3" s="15"/>
      <c r="AD3" s="15"/>
      <c r="AH3" s="15"/>
      <c r="AJ3" s="15"/>
      <c r="AO3" s="15"/>
    </row>
    <row r="4" spans="1:41" x14ac:dyDescent="0.25">
      <c r="A4" s="14">
        <v>30</v>
      </c>
      <c r="B4" s="14">
        <v>1.259E-2</v>
      </c>
      <c r="C4" s="14">
        <v>44800</v>
      </c>
      <c r="D4" s="14">
        <v>70.150000000000006</v>
      </c>
      <c r="E4" s="15">
        <v>7.9100000000000004E-2</v>
      </c>
      <c r="H4" s="15"/>
      <c r="J4" s="15"/>
      <c r="L4" s="15"/>
      <c r="N4" s="15"/>
      <c r="P4" s="8">
        <f t="shared" ref="P4:P40" si="3">B4*$S$2</f>
        <v>1.259E-2</v>
      </c>
      <c r="Q4" s="7">
        <v>50</v>
      </c>
      <c r="R4" s="7">
        <f t="shared" si="1"/>
        <v>323</v>
      </c>
      <c r="S4" s="7">
        <v>1.2999999999999999E-2</v>
      </c>
      <c r="T4" s="7">
        <f t="shared" si="2"/>
        <v>1.160868769758755E-2</v>
      </c>
      <c r="U4" s="8">
        <f t="shared" si="0"/>
        <v>1.9357499228442318E-6</v>
      </c>
      <c r="Y4" s="15"/>
      <c r="AD4" s="15"/>
      <c r="AH4" s="15"/>
      <c r="AJ4" s="15"/>
      <c r="AO4" s="15"/>
    </row>
    <row r="5" spans="1:41" x14ac:dyDescent="0.25">
      <c r="A5" s="14">
        <v>30</v>
      </c>
      <c r="B5" s="14">
        <v>1.585E-2</v>
      </c>
      <c r="C5" s="14">
        <v>53590</v>
      </c>
      <c r="D5" s="14">
        <v>69.319999999999993</v>
      </c>
      <c r="E5" s="15">
        <v>9.9580000000000002E-2</v>
      </c>
      <c r="H5" s="15"/>
      <c r="J5" s="15"/>
      <c r="L5" s="15"/>
      <c r="N5" s="15"/>
      <c r="P5" s="8">
        <f t="shared" si="3"/>
        <v>1.585E-2</v>
      </c>
      <c r="Q5" s="7">
        <v>60</v>
      </c>
      <c r="R5" s="7">
        <f t="shared" si="1"/>
        <v>333</v>
      </c>
      <c r="S5" s="7">
        <v>2.2000000000000001E-3</v>
      </c>
      <c r="T5" s="7">
        <f t="shared" si="2"/>
        <v>1.5287857389598787E-3</v>
      </c>
      <c r="U5" s="8">
        <f>(S5-T5)^2</f>
        <v>4.5052858422363628E-7</v>
      </c>
      <c r="Y5" s="15"/>
      <c r="AD5" s="15"/>
      <c r="AH5" s="15"/>
      <c r="AJ5" s="15"/>
      <c r="AO5" s="15"/>
    </row>
    <row r="6" spans="1:41" x14ac:dyDescent="0.25">
      <c r="A6" s="14">
        <v>30</v>
      </c>
      <c r="B6" s="14">
        <v>1.9949999999999999E-2</v>
      </c>
      <c r="C6" s="14">
        <v>63830</v>
      </c>
      <c r="D6" s="14">
        <v>68.66</v>
      </c>
      <c r="E6" s="15">
        <v>0.12540000000000001</v>
      </c>
      <c r="H6" s="15"/>
      <c r="J6" s="15"/>
      <c r="L6" s="15"/>
      <c r="N6" s="15"/>
      <c r="P6" s="8">
        <f t="shared" si="3"/>
        <v>1.9949999999999999E-2</v>
      </c>
      <c r="Q6" s="6" t="s">
        <v>21</v>
      </c>
      <c r="R6" s="10">
        <v>417507.65606078471</v>
      </c>
      <c r="S6" s="6" t="s">
        <v>22</v>
      </c>
      <c r="T6" s="11">
        <f>SUM(U3:U5)</f>
        <v>2.5024226862155088E-6</v>
      </c>
      <c r="Y6" s="15"/>
      <c r="AD6" s="15"/>
      <c r="AH6" s="15"/>
      <c r="AJ6" s="15"/>
      <c r="AO6" s="15"/>
    </row>
    <row r="7" spans="1:41" x14ac:dyDescent="0.25">
      <c r="A7" s="14">
        <v>30</v>
      </c>
      <c r="B7" s="14">
        <v>2.512E-2</v>
      </c>
      <c r="C7" s="14">
        <v>75880</v>
      </c>
      <c r="D7" s="14">
        <v>68.12</v>
      </c>
      <c r="E7" s="15">
        <v>0.1578</v>
      </c>
      <c r="G7" s="15"/>
      <c r="H7" s="15"/>
      <c r="J7" s="15"/>
      <c r="L7" s="15"/>
      <c r="N7" s="15"/>
      <c r="P7" s="8">
        <f t="shared" si="3"/>
        <v>2.512E-2</v>
      </c>
      <c r="Y7" s="15"/>
      <c r="AD7" s="15"/>
      <c r="AH7" s="15"/>
      <c r="AJ7" s="15"/>
      <c r="AO7" s="15"/>
    </row>
    <row r="8" spans="1:41" x14ac:dyDescent="0.25">
      <c r="A8" s="14">
        <v>30</v>
      </c>
      <c r="B8" s="14">
        <v>3.1620000000000002E-2</v>
      </c>
      <c r="C8" s="14">
        <v>90390</v>
      </c>
      <c r="D8" s="14">
        <v>67.61</v>
      </c>
      <c r="E8" s="15">
        <v>0.19869999999999999</v>
      </c>
      <c r="G8" s="15"/>
      <c r="H8" s="15"/>
      <c r="J8" s="15"/>
      <c r="L8" s="15"/>
      <c r="N8" s="15"/>
      <c r="P8" s="8">
        <f t="shared" si="3"/>
        <v>3.1620000000000002E-2</v>
      </c>
      <c r="Y8" s="15"/>
      <c r="AD8" s="15"/>
      <c r="AH8" s="15"/>
      <c r="AJ8" s="15"/>
      <c r="AO8" s="15"/>
    </row>
    <row r="9" spans="1:41" x14ac:dyDescent="0.25">
      <c r="A9" s="14">
        <v>30</v>
      </c>
      <c r="B9" s="14">
        <v>3.9809999999999998E-2</v>
      </c>
      <c r="C9" s="15">
        <v>107700</v>
      </c>
      <c r="D9" s="14">
        <v>66.87</v>
      </c>
      <c r="E9" s="15">
        <v>0.25009999999999999</v>
      </c>
      <c r="G9" s="15"/>
      <c r="H9" s="15"/>
      <c r="J9" s="15"/>
      <c r="L9" s="15"/>
      <c r="N9" s="15"/>
      <c r="P9" s="8">
        <f t="shared" si="3"/>
        <v>3.9809999999999998E-2</v>
      </c>
      <c r="Y9" s="15"/>
      <c r="AD9" s="15"/>
      <c r="AH9" s="15"/>
      <c r="AJ9" s="15"/>
      <c r="AO9" s="15"/>
    </row>
    <row r="10" spans="1:41" x14ac:dyDescent="0.25">
      <c r="A10" s="14">
        <v>30</v>
      </c>
      <c r="B10" s="14">
        <v>5.0119999999999998E-2</v>
      </c>
      <c r="C10" s="15">
        <v>128600</v>
      </c>
      <c r="D10" s="14">
        <v>65.63</v>
      </c>
      <c r="E10" s="15">
        <v>0.31490000000000001</v>
      </c>
      <c r="G10" s="15"/>
      <c r="H10" s="15"/>
      <c r="J10" s="15"/>
      <c r="L10" s="15"/>
      <c r="N10" s="15"/>
      <c r="P10" s="8">
        <f t="shared" si="3"/>
        <v>5.0119999999999998E-2</v>
      </c>
      <c r="Y10" s="15"/>
      <c r="AD10" s="15"/>
      <c r="AH10" s="15"/>
      <c r="AJ10" s="15"/>
      <c r="AO10" s="15"/>
    </row>
    <row r="11" spans="1:41" x14ac:dyDescent="0.25">
      <c r="A11" s="14">
        <v>30</v>
      </c>
      <c r="B11" s="14">
        <v>6.3100000000000003E-2</v>
      </c>
      <c r="C11" s="15">
        <v>151800</v>
      </c>
      <c r="D11" s="14">
        <v>63.88</v>
      </c>
      <c r="E11" s="15">
        <v>0.39639999999999997</v>
      </c>
      <c r="G11" s="15"/>
      <c r="H11" s="15"/>
      <c r="J11" s="15"/>
      <c r="L11" s="15"/>
      <c r="N11" s="15"/>
      <c r="P11" s="8">
        <f t="shared" si="3"/>
        <v>6.3100000000000003E-2</v>
      </c>
      <c r="Y11" s="15"/>
      <c r="AD11" s="15"/>
      <c r="AH11" s="15"/>
      <c r="AJ11" s="15"/>
      <c r="AO11" s="15"/>
    </row>
    <row r="12" spans="1:41" x14ac:dyDescent="0.25">
      <c r="A12" s="14">
        <v>30</v>
      </c>
      <c r="B12" s="14">
        <v>7.9430000000000001E-2</v>
      </c>
      <c r="C12" s="15">
        <v>176500</v>
      </c>
      <c r="D12" s="14">
        <v>62.7</v>
      </c>
      <c r="E12" s="15">
        <v>0.49909999999999999</v>
      </c>
      <c r="G12" s="15"/>
      <c r="H12" s="15"/>
      <c r="J12" s="15"/>
      <c r="L12" s="15"/>
      <c r="N12" s="15"/>
      <c r="P12" s="8">
        <f t="shared" si="3"/>
        <v>7.9430000000000001E-2</v>
      </c>
      <c r="Y12" s="15"/>
      <c r="AD12" s="15"/>
      <c r="AH12" s="15"/>
      <c r="AJ12" s="15"/>
      <c r="AO12" s="15"/>
    </row>
    <row r="13" spans="1:41" x14ac:dyDescent="0.25">
      <c r="A13" s="14">
        <v>30</v>
      </c>
      <c r="B13" s="14">
        <v>0.1</v>
      </c>
      <c r="C13" s="15">
        <v>208700</v>
      </c>
      <c r="D13" s="14">
        <v>62.98</v>
      </c>
      <c r="E13" s="15">
        <v>0.62829999999999997</v>
      </c>
      <c r="G13" s="15"/>
      <c r="H13" s="15"/>
      <c r="J13" s="15"/>
      <c r="L13" s="15"/>
      <c r="N13" s="15"/>
      <c r="P13" s="8">
        <f t="shared" si="3"/>
        <v>0.1</v>
      </c>
      <c r="Y13" s="15"/>
      <c r="AD13" s="15"/>
      <c r="AH13" s="15"/>
      <c r="AJ13" s="15"/>
      <c r="AO13" s="15"/>
    </row>
    <row r="14" spans="1:41" x14ac:dyDescent="0.25">
      <c r="A14" s="14">
        <v>30</v>
      </c>
      <c r="B14" s="14">
        <v>0.12590000000000001</v>
      </c>
      <c r="C14" s="15">
        <v>251700</v>
      </c>
      <c r="D14" s="14">
        <v>61.82</v>
      </c>
      <c r="E14" s="15">
        <v>0.79100000000000004</v>
      </c>
      <c r="G14" s="15"/>
      <c r="H14" s="15"/>
      <c r="J14" s="15"/>
      <c r="L14" s="15"/>
      <c r="N14" s="15"/>
      <c r="P14" s="8">
        <f t="shared" si="3"/>
        <v>0.12590000000000001</v>
      </c>
      <c r="Y14" s="15"/>
      <c r="AD14" s="15"/>
      <c r="AH14" s="15"/>
      <c r="AJ14" s="15"/>
      <c r="AO14" s="15"/>
    </row>
    <row r="15" spans="1:41" x14ac:dyDescent="0.25">
      <c r="A15" s="14">
        <v>30</v>
      </c>
      <c r="B15" s="14">
        <v>0.1585</v>
      </c>
      <c r="C15" s="15">
        <v>288600</v>
      </c>
      <c r="D15" s="14">
        <v>61.82</v>
      </c>
      <c r="E15" s="15">
        <v>0.99580000000000002</v>
      </c>
      <c r="G15" s="15"/>
      <c r="H15" s="15"/>
      <c r="J15" s="15"/>
      <c r="L15" s="15"/>
      <c r="N15" s="15"/>
      <c r="P15" s="8">
        <f t="shared" si="3"/>
        <v>0.1585</v>
      </c>
      <c r="Y15" s="15"/>
      <c r="AD15" s="15"/>
      <c r="AH15" s="15"/>
      <c r="AJ15" s="15"/>
      <c r="AO15" s="15"/>
    </row>
    <row r="16" spans="1:41" x14ac:dyDescent="0.25">
      <c r="A16" s="14">
        <v>30</v>
      </c>
      <c r="B16" s="14">
        <v>0.19950000000000001</v>
      </c>
      <c r="C16" s="15">
        <v>343000</v>
      </c>
      <c r="D16" s="14">
        <v>61.72</v>
      </c>
      <c r="E16" s="15">
        <v>1.254</v>
      </c>
      <c r="G16" s="15"/>
      <c r="H16" s="15"/>
      <c r="J16" s="15"/>
      <c r="L16" s="15"/>
      <c r="N16" s="15"/>
      <c r="P16" s="8">
        <f t="shared" si="3"/>
        <v>0.19950000000000001</v>
      </c>
      <c r="Y16" s="15"/>
      <c r="AD16" s="15"/>
      <c r="AH16" s="15"/>
      <c r="AJ16" s="15"/>
      <c r="AO16" s="15"/>
    </row>
    <row r="17" spans="1:41" x14ac:dyDescent="0.25">
      <c r="A17" s="14">
        <v>30</v>
      </c>
      <c r="B17" s="14">
        <v>0.25119999999999998</v>
      </c>
      <c r="C17" s="15">
        <v>391000</v>
      </c>
      <c r="D17" s="14">
        <v>61.56</v>
      </c>
      <c r="E17" s="15">
        <v>1.5780000000000001</v>
      </c>
      <c r="G17" s="15"/>
      <c r="H17" s="15"/>
      <c r="J17" s="15"/>
      <c r="L17" s="15"/>
      <c r="N17" s="15"/>
      <c r="P17" s="8">
        <f t="shared" si="3"/>
        <v>0.25119999999999998</v>
      </c>
      <c r="Y17" s="15"/>
      <c r="AD17" s="15"/>
      <c r="AH17" s="15"/>
      <c r="AJ17" s="15"/>
      <c r="AO17" s="15"/>
    </row>
    <row r="18" spans="1:41" x14ac:dyDescent="0.25">
      <c r="A18" s="14">
        <v>30</v>
      </c>
      <c r="B18" s="14">
        <v>0.31619999999999998</v>
      </c>
      <c r="C18" s="15">
        <v>463700</v>
      </c>
      <c r="D18" s="14">
        <v>60.08</v>
      </c>
      <c r="E18" s="15">
        <v>1.9870000000000001</v>
      </c>
      <c r="G18" s="15"/>
      <c r="H18" s="15"/>
      <c r="J18" s="15"/>
      <c r="L18" s="15"/>
      <c r="N18" s="15"/>
      <c r="P18" s="8">
        <f t="shared" si="3"/>
        <v>0.31619999999999998</v>
      </c>
      <c r="Y18" s="15"/>
      <c r="AD18" s="15"/>
      <c r="AH18" s="15"/>
      <c r="AJ18" s="15"/>
      <c r="AO18" s="15"/>
    </row>
    <row r="19" spans="1:41" x14ac:dyDescent="0.25">
      <c r="A19" s="14">
        <v>30</v>
      </c>
      <c r="B19" s="14">
        <v>0.39810000000000001</v>
      </c>
      <c r="C19" s="15">
        <v>523200</v>
      </c>
      <c r="D19" s="14">
        <v>60.3</v>
      </c>
      <c r="E19" s="15">
        <v>2.5009999999999999</v>
      </c>
      <c r="G19" s="15"/>
      <c r="H19" s="15"/>
      <c r="J19" s="15"/>
      <c r="L19" s="15"/>
      <c r="N19" s="15"/>
      <c r="P19" s="8">
        <f t="shared" si="3"/>
        <v>0.39810000000000001</v>
      </c>
      <c r="Y19" s="15"/>
      <c r="AD19" s="15"/>
      <c r="AH19" s="15"/>
      <c r="AJ19" s="15"/>
      <c r="AO19" s="15"/>
    </row>
    <row r="20" spans="1:41" x14ac:dyDescent="0.25">
      <c r="A20" s="14">
        <v>30</v>
      </c>
      <c r="B20" s="14">
        <v>0.50119999999999998</v>
      </c>
      <c r="C20" s="15">
        <v>610900</v>
      </c>
      <c r="D20" s="14">
        <v>59.87</v>
      </c>
      <c r="E20" s="15">
        <v>3.149</v>
      </c>
      <c r="G20" s="15"/>
      <c r="H20" s="15"/>
      <c r="J20" s="15"/>
      <c r="L20" s="15"/>
      <c r="N20" s="15"/>
      <c r="P20" s="8">
        <f t="shared" si="3"/>
        <v>0.50119999999999998</v>
      </c>
      <c r="Y20" s="15"/>
      <c r="AD20" s="15"/>
      <c r="AH20" s="15"/>
      <c r="AJ20" s="15"/>
      <c r="AO20" s="15"/>
    </row>
    <row r="21" spans="1:41" x14ac:dyDescent="0.25">
      <c r="A21" s="14">
        <v>30</v>
      </c>
      <c r="B21" s="14">
        <v>0.63100000000000001</v>
      </c>
      <c r="C21" s="15">
        <v>734400</v>
      </c>
      <c r="D21" s="14">
        <v>57.31</v>
      </c>
      <c r="E21" s="15">
        <v>3.964</v>
      </c>
      <c r="G21" s="15"/>
      <c r="H21" s="15"/>
      <c r="J21" s="15"/>
      <c r="L21" s="15"/>
      <c r="N21" s="15"/>
      <c r="P21" s="8">
        <f t="shared" si="3"/>
        <v>0.63100000000000001</v>
      </c>
      <c r="Y21" s="15"/>
      <c r="AD21" s="15"/>
      <c r="AH21" s="15"/>
      <c r="AJ21" s="15"/>
      <c r="AO21" s="15"/>
    </row>
    <row r="22" spans="1:41" x14ac:dyDescent="0.25">
      <c r="A22" s="14">
        <v>30</v>
      </c>
      <c r="B22" s="14">
        <v>0.79430000000000001</v>
      </c>
      <c r="C22" s="15">
        <v>846200</v>
      </c>
      <c r="D22" s="14">
        <v>59.07</v>
      </c>
      <c r="E22" s="15">
        <v>4.9909999999999997</v>
      </c>
      <c r="G22" s="15"/>
      <c r="H22" s="15"/>
      <c r="J22" s="15"/>
      <c r="L22" s="15"/>
      <c r="N22" s="15"/>
      <c r="P22" s="8">
        <f t="shared" si="3"/>
        <v>0.79430000000000001</v>
      </c>
      <c r="Y22" s="15"/>
      <c r="AD22" s="15"/>
      <c r="AH22" s="15"/>
      <c r="AJ22" s="15"/>
      <c r="AO22" s="15"/>
    </row>
    <row r="23" spans="1:41" x14ac:dyDescent="0.25">
      <c r="A23" s="14">
        <v>30</v>
      </c>
      <c r="B23" s="14">
        <v>1</v>
      </c>
      <c r="C23" s="15">
        <v>972300</v>
      </c>
      <c r="D23" s="14">
        <v>58.12</v>
      </c>
      <c r="E23" s="15">
        <v>6.2830000000000004</v>
      </c>
      <c r="G23" s="15"/>
      <c r="H23" s="15"/>
      <c r="J23" s="15"/>
      <c r="L23" s="15"/>
      <c r="N23" s="15"/>
      <c r="P23" s="8">
        <f t="shared" si="3"/>
        <v>1</v>
      </c>
      <c r="Y23" s="15"/>
      <c r="AH23" s="15"/>
      <c r="AJ23" s="15"/>
      <c r="AO23" s="15"/>
    </row>
    <row r="24" spans="1:41" x14ac:dyDescent="0.25">
      <c r="A24" s="14">
        <v>30</v>
      </c>
      <c r="B24" s="14">
        <v>1.2589999999999999</v>
      </c>
      <c r="C24" s="15">
        <v>1121000</v>
      </c>
      <c r="D24" s="14">
        <v>57.65</v>
      </c>
      <c r="E24" s="14">
        <v>7.91</v>
      </c>
      <c r="P24" s="8">
        <f t="shared" si="3"/>
        <v>1.2589999999999999</v>
      </c>
    </row>
    <row r="25" spans="1:41" x14ac:dyDescent="0.25">
      <c r="A25" s="14">
        <v>30</v>
      </c>
      <c r="B25" s="14">
        <v>1.585</v>
      </c>
      <c r="C25" s="15">
        <v>1274000</v>
      </c>
      <c r="D25" s="14">
        <v>57.5</v>
      </c>
      <c r="E25" s="14">
        <v>9.9580000000000002</v>
      </c>
      <c r="P25" s="8">
        <f t="shared" si="3"/>
        <v>1.585</v>
      </c>
    </row>
    <row r="26" spans="1:41" x14ac:dyDescent="0.25">
      <c r="A26" s="14">
        <v>30</v>
      </c>
      <c r="B26" s="14">
        <v>1.9950000000000001</v>
      </c>
      <c r="C26" s="15">
        <v>1450000</v>
      </c>
      <c r="D26" s="14">
        <v>56.87</v>
      </c>
      <c r="E26" s="14">
        <v>12.54</v>
      </c>
      <c r="P26" s="8">
        <f t="shared" si="3"/>
        <v>1.9950000000000001</v>
      </c>
    </row>
    <row r="27" spans="1:41" x14ac:dyDescent="0.25">
      <c r="A27" s="14">
        <v>30</v>
      </c>
      <c r="B27" s="14">
        <v>2.512</v>
      </c>
      <c r="C27" s="15">
        <v>1710000</v>
      </c>
      <c r="D27" s="14">
        <v>56.02</v>
      </c>
      <c r="E27" s="14">
        <v>15.78</v>
      </c>
      <c r="P27" s="8">
        <f t="shared" si="3"/>
        <v>2.512</v>
      </c>
    </row>
    <row r="28" spans="1:41" x14ac:dyDescent="0.25">
      <c r="A28" s="14">
        <v>30</v>
      </c>
      <c r="B28" s="14">
        <v>3.1619999999999999</v>
      </c>
      <c r="C28" s="15">
        <v>2006000</v>
      </c>
      <c r="D28" s="14">
        <v>56.13</v>
      </c>
      <c r="E28" s="14">
        <v>19.87</v>
      </c>
      <c r="P28" s="8">
        <f>B28*$S$2</f>
        <v>3.1619999999999999</v>
      </c>
    </row>
    <row r="29" spans="1:41" x14ac:dyDescent="0.25">
      <c r="A29" s="14">
        <v>30</v>
      </c>
      <c r="B29" s="14">
        <v>3.9809999999999999</v>
      </c>
      <c r="C29" s="15">
        <v>2257000</v>
      </c>
      <c r="D29" s="14">
        <v>54.66</v>
      </c>
      <c r="E29" s="14">
        <v>25.01</v>
      </c>
      <c r="P29" s="8">
        <f t="shared" si="3"/>
        <v>3.9809999999999999</v>
      </c>
    </row>
    <row r="30" spans="1:41" x14ac:dyDescent="0.25">
      <c r="A30" s="14">
        <v>30</v>
      </c>
      <c r="B30" s="14">
        <v>5.0119999999999996</v>
      </c>
      <c r="C30" s="15">
        <v>2591000</v>
      </c>
      <c r="D30" s="14">
        <v>54.3</v>
      </c>
      <c r="E30" s="14">
        <v>31.49</v>
      </c>
      <c r="P30" s="8">
        <f t="shared" si="3"/>
        <v>5.0119999999999996</v>
      </c>
    </row>
    <row r="31" spans="1:41" x14ac:dyDescent="0.25">
      <c r="A31" s="14">
        <v>30</v>
      </c>
      <c r="B31" s="14">
        <v>6.31</v>
      </c>
      <c r="C31" s="15">
        <v>2965000</v>
      </c>
      <c r="D31" s="14">
        <v>53.94</v>
      </c>
      <c r="E31" s="14">
        <v>39.64</v>
      </c>
      <c r="P31" s="8">
        <f t="shared" si="3"/>
        <v>6.31</v>
      </c>
    </row>
    <row r="32" spans="1:41" x14ac:dyDescent="0.25">
      <c r="A32" s="14">
        <v>30</v>
      </c>
      <c r="B32" s="14">
        <v>7.9429999999999996</v>
      </c>
      <c r="C32" s="15">
        <v>3385000</v>
      </c>
      <c r="D32" s="14">
        <v>53.57</v>
      </c>
      <c r="E32" s="14">
        <v>49.91</v>
      </c>
      <c r="P32" s="8">
        <f t="shared" si="3"/>
        <v>7.9429999999999996</v>
      </c>
    </row>
    <row r="33" spans="1:16" x14ac:dyDescent="0.25">
      <c r="A33" s="14">
        <v>30</v>
      </c>
      <c r="B33" s="14">
        <v>10</v>
      </c>
      <c r="C33" s="15">
        <v>3868000</v>
      </c>
      <c r="D33" s="14">
        <v>53.27</v>
      </c>
      <c r="E33" s="14">
        <v>62.83</v>
      </c>
      <c r="P33" s="8">
        <f t="shared" si="3"/>
        <v>10</v>
      </c>
    </row>
    <row r="34" spans="1:16" x14ac:dyDescent="0.25">
      <c r="A34" s="14">
        <v>30</v>
      </c>
      <c r="B34" s="14">
        <v>12.59</v>
      </c>
      <c r="C34" s="15">
        <v>4421000</v>
      </c>
      <c r="D34" s="14">
        <v>53</v>
      </c>
      <c r="E34" s="14">
        <v>79.099999999999994</v>
      </c>
      <c r="P34" s="8">
        <f t="shared" si="3"/>
        <v>12.59</v>
      </c>
    </row>
    <row r="35" spans="1:16" x14ac:dyDescent="0.25">
      <c r="A35" s="14">
        <v>30</v>
      </c>
      <c r="B35" s="14">
        <v>15.85</v>
      </c>
      <c r="C35" s="15">
        <v>5016000</v>
      </c>
      <c r="D35" s="14">
        <v>52.69</v>
      </c>
      <c r="E35" s="14">
        <v>99.58</v>
      </c>
      <c r="P35" s="8">
        <f t="shared" si="3"/>
        <v>15.85</v>
      </c>
    </row>
    <row r="36" spans="1:16" x14ac:dyDescent="0.25">
      <c r="A36" s="14">
        <v>30</v>
      </c>
      <c r="B36" s="14">
        <v>19.95</v>
      </c>
      <c r="C36" s="15">
        <v>5733000</v>
      </c>
      <c r="D36" s="14">
        <v>52.45</v>
      </c>
      <c r="E36" s="14">
        <v>125.4</v>
      </c>
      <c r="P36" s="8">
        <f t="shared" si="3"/>
        <v>19.95</v>
      </c>
    </row>
    <row r="37" spans="1:16" x14ac:dyDescent="0.25">
      <c r="A37" s="14">
        <v>30</v>
      </c>
      <c r="B37" s="14">
        <v>25.12</v>
      </c>
      <c r="C37" s="15">
        <v>6441000</v>
      </c>
      <c r="D37" s="14">
        <v>51.95</v>
      </c>
      <c r="E37" s="14">
        <v>157.80000000000001</v>
      </c>
      <c r="P37" s="8">
        <f t="shared" si="3"/>
        <v>25.12</v>
      </c>
    </row>
    <row r="38" spans="1:16" x14ac:dyDescent="0.25">
      <c r="A38" s="14">
        <v>30</v>
      </c>
      <c r="B38" s="14">
        <v>31.62</v>
      </c>
      <c r="C38" s="15">
        <v>7398000</v>
      </c>
      <c r="D38" s="14">
        <v>53.52</v>
      </c>
      <c r="E38" s="14">
        <v>198.7</v>
      </c>
      <c r="P38" s="8">
        <f t="shared" si="3"/>
        <v>31.62</v>
      </c>
    </row>
    <row r="39" spans="1:16" x14ac:dyDescent="0.25">
      <c r="A39" s="14">
        <v>30</v>
      </c>
      <c r="B39" s="14">
        <v>39.81</v>
      </c>
      <c r="C39" s="15">
        <v>8317000</v>
      </c>
      <c r="D39" s="14">
        <v>51.48</v>
      </c>
      <c r="E39" s="14">
        <v>250.1</v>
      </c>
      <c r="P39" s="8">
        <f t="shared" si="3"/>
        <v>39.81</v>
      </c>
    </row>
    <row r="40" spans="1:16" x14ac:dyDescent="0.25">
      <c r="A40" s="14">
        <v>30</v>
      </c>
      <c r="B40" s="14">
        <v>50</v>
      </c>
      <c r="C40" s="15">
        <v>8179000</v>
      </c>
      <c r="D40" s="14">
        <v>48.09</v>
      </c>
      <c r="E40" s="14">
        <v>314.2</v>
      </c>
      <c r="P40" s="8">
        <f t="shared" si="3"/>
        <v>50</v>
      </c>
    </row>
    <row r="41" spans="1:16" x14ac:dyDescent="0.25">
      <c r="A41" s="14">
        <v>40</v>
      </c>
      <c r="B41" s="14">
        <v>0.01</v>
      </c>
      <c r="C41" s="14">
        <v>5555</v>
      </c>
      <c r="D41" s="14">
        <v>79.86</v>
      </c>
      <c r="E41" s="14">
        <v>6.2829999999999997E-2</v>
      </c>
      <c r="P41" s="8">
        <f>B41*$S$3</f>
        <v>1E-3</v>
      </c>
    </row>
    <row r="42" spans="1:16" x14ac:dyDescent="0.25">
      <c r="A42" s="14">
        <v>40</v>
      </c>
      <c r="B42" s="14">
        <v>1.259E-2</v>
      </c>
      <c r="C42" s="14">
        <v>6666</v>
      </c>
      <c r="D42" s="14">
        <v>78.64</v>
      </c>
      <c r="E42" s="14">
        <v>7.9100000000000004E-2</v>
      </c>
      <c r="P42" s="8">
        <f t="shared" ref="P42:P78" si="4">B42*$S$3</f>
        <v>1.2590000000000001E-3</v>
      </c>
    </row>
    <row r="43" spans="1:16" x14ac:dyDescent="0.25">
      <c r="A43" s="14">
        <v>40</v>
      </c>
      <c r="B43" s="14">
        <v>1.585E-2</v>
      </c>
      <c r="C43" s="14">
        <v>8133</v>
      </c>
      <c r="D43" s="14">
        <v>77.95</v>
      </c>
      <c r="E43" s="14">
        <v>9.9580000000000002E-2</v>
      </c>
      <c r="P43" s="8">
        <f t="shared" si="4"/>
        <v>1.585E-3</v>
      </c>
    </row>
    <row r="44" spans="1:16" x14ac:dyDescent="0.25">
      <c r="A44" s="14">
        <v>40</v>
      </c>
      <c r="B44" s="14">
        <v>1.9949999999999999E-2</v>
      </c>
      <c r="C44" s="14">
        <v>9897</v>
      </c>
      <c r="D44" s="14">
        <v>77.34</v>
      </c>
      <c r="E44" s="14">
        <v>0.12540000000000001</v>
      </c>
      <c r="P44" s="8">
        <f t="shared" si="4"/>
        <v>1.9949999999999998E-3</v>
      </c>
    </row>
    <row r="45" spans="1:16" x14ac:dyDescent="0.25">
      <c r="A45" s="14">
        <v>40</v>
      </c>
      <c r="B45" s="14">
        <v>2.512E-2</v>
      </c>
      <c r="C45" s="14">
        <v>12030</v>
      </c>
      <c r="D45" s="14">
        <v>76.7</v>
      </c>
      <c r="E45" s="14">
        <v>0.1578</v>
      </c>
      <c r="P45" s="8">
        <f t="shared" si="4"/>
        <v>2.5120000000000003E-3</v>
      </c>
    </row>
    <row r="46" spans="1:16" x14ac:dyDescent="0.25">
      <c r="A46" s="14">
        <v>40</v>
      </c>
      <c r="B46" s="14">
        <v>3.1620000000000002E-2</v>
      </c>
      <c r="C46" s="14">
        <v>14660</v>
      </c>
      <c r="D46" s="14">
        <v>76.17</v>
      </c>
      <c r="E46" s="14">
        <v>0.19869999999999999</v>
      </c>
      <c r="P46" s="8">
        <f t="shared" si="4"/>
        <v>3.1620000000000003E-3</v>
      </c>
    </row>
    <row r="47" spans="1:16" x14ac:dyDescent="0.25">
      <c r="A47" s="14">
        <v>40</v>
      </c>
      <c r="B47" s="14">
        <v>3.9809999999999998E-2</v>
      </c>
      <c r="C47" s="14">
        <v>17890</v>
      </c>
      <c r="D47" s="14">
        <v>75.36</v>
      </c>
      <c r="E47" s="14">
        <v>0.25009999999999999</v>
      </c>
      <c r="P47" s="8">
        <f t="shared" si="4"/>
        <v>3.9810000000000002E-3</v>
      </c>
    </row>
    <row r="48" spans="1:16" x14ac:dyDescent="0.25">
      <c r="A48" s="14">
        <v>40</v>
      </c>
      <c r="B48" s="14">
        <v>5.0119999999999998E-2</v>
      </c>
      <c r="C48" s="14">
        <v>21820</v>
      </c>
      <c r="D48" s="14">
        <v>73.959999999999994</v>
      </c>
      <c r="E48" s="14">
        <v>0.31490000000000001</v>
      </c>
      <c r="P48" s="8">
        <f t="shared" si="4"/>
        <v>5.012E-3</v>
      </c>
    </row>
    <row r="49" spans="1:16" x14ac:dyDescent="0.25">
      <c r="A49" s="14">
        <v>40</v>
      </c>
      <c r="B49" s="14">
        <v>6.3100000000000003E-2</v>
      </c>
      <c r="C49" s="14">
        <v>26320</v>
      </c>
      <c r="D49" s="14">
        <v>72.040000000000006</v>
      </c>
      <c r="E49" s="14">
        <v>0.39639999999999997</v>
      </c>
      <c r="P49" s="8">
        <f t="shared" si="4"/>
        <v>6.3100000000000005E-3</v>
      </c>
    </row>
    <row r="50" spans="1:16" x14ac:dyDescent="0.25">
      <c r="A50" s="14">
        <v>40</v>
      </c>
      <c r="B50" s="14">
        <v>7.9430000000000001E-2</v>
      </c>
      <c r="C50" s="14">
        <v>31250</v>
      </c>
      <c r="D50" s="14">
        <v>70.78</v>
      </c>
      <c r="E50" s="14">
        <v>0.49909999999999999</v>
      </c>
      <c r="P50" s="8">
        <f t="shared" si="4"/>
        <v>7.9430000000000004E-3</v>
      </c>
    </row>
    <row r="51" spans="1:16" x14ac:dyDescent="0.25">
      <c r="A51" s="14">
        <v>40</v>
      </c>
      <c r="B51" s="14">
        <v>0.1</v>
      </c>
      <c r="C51" s="14">
        <v>37720</v>
      </c>
      <c r="D51" s="14">
        <v>70.94</v>
      </c>
      <c r="E51" s="14">
        <v>0.62829999999999997</v>
      </c>
      <c r="P51" s="8">
        <f t="shared" si="4"/>
        <v>1.0000000000000002E-2</v>
      </c>
    </row>
    <row r="52" spans="1:16" x14ac:dyDescent="0.25">
      <c r="A52" s="14">
        <v>40</v>
      </c>
      <c r="B52" s="14">
        <v>0.12590000000000001</v>
      </c>
      <c r="C52" s="14">
        <v>46540</v>
      </c>
      <c r="D52" s="14">
        <v>69.66</v>
      </c>
      <c r="E52" s="14">
        <v>0.79100000000000004</v>
      </c>
      <c r="P52" s="8">
        <f t="shared" si="4"/>
        <v>1.2590000000000002E-2</v>
      </c>
    </row>
    <row r="53" spans="1:16" x14ac:dyDescent="0.25">
      <c r="A53" s="14">
        <v>40</v>
      </c>
      <c r="B53" s="14">
        <v>0.1585</v>
      </c>
      <c r="C53" s="14">
        <v>54430</v>
      </c>
      <c r="D53" s="14">
        <v>69.78</v>
      </c>
      <c r="E53" s="14">
        <v>0.99580000000000002</v>
      </c>
      <c r="P53" s="8">
        <f t="shared" si="4"/>
        <v>1.585E-2</v>
      </c>
    </row>
    <row r="54" spans="1:16" x14ac:dyDescent="0.25">
      <c r="A54" s="14">
        <v>40</v>
      </c>
      <c r="B54" s="14">
        <v>0.19950000000000001</v>
      </c>
      <c r="C54" s="14">
        <v>65790</v>
      </c>
      <c r="D54" s="14">
        <v>69.16</v>
      </c>
      <c r="E54" s="14">
        <v>1.254</v>
      </c>
      <c r="P54" s="8">
        <f t="shared" si="4"/>
        <v>1.9950000000000002E-2</v>
      </c>
    </row>
    <row r="55" spans="1:16" x14ac:dyDescent="0.25">
      <c r="A55" s="14">
        <v>40</v>
      </c>
      <c r="B55" s="14">
        <v>0.25119999999999998</v>
      </c>
      <c r="C55" s="14">
        <v>76860</v>
      </c>
      <c r="D55" s="14">
        <v>68.91</v>
      </c>
      <c r="E55" s="14">
        <v>1.5780000000000001</v>
      </c>
      <c r="P55" s="8">
        <f t="shared" si="4"/>
        <v>2.512E-2</v>
      </c>
    </row>
    <row r="56" spans="1:16" x14ac:dyDescent="0.25">
      <c r="A56" s="14">
        <v>40</v>
      </c>
      <c r="B56" s="14">
        <v>0.31619999999999998</v>
      </c>
      <c r="C56" s="14">
        <v>92420</v>
      </c>
      <c r="D56" s="14">
        <v>67.44</v>
      </c>
      <c r="E56" s="14">
        <v>1.9870000000000001</v>
      </c>
      <c r="P56" s="8">
        <f t="shared" si="4"/>
        <v>3.1620000000000002E-2</v>
      </c>
    </row>
    <row r="57" spans="1:16" x14ac:dyDescent="0.25">
      <c r="A57" s="14">
        <v>40</v>
      </c>
      <c r="B57" s="14">
        <v>0.39810000000000001</v>
      </c>
      <c r="C57" s="15">
        <v>106700</v>
      </c>
      <c r="D57" s="14">
        <v>67.319999999999993</v>
      </c>
      <c r="E57" s="14">
        <v>2.5009999999999999</v>
      </c>
      <c r="P57" s="8">
        <f t="shared" si="4"/>
        <v>3.9810000000000005E-2</v>
      </c>
    </row>
    <row r="58" spans="1:16" x14ac:dyDescent="0.25">
      <c r="A58" s="14">
        <v>40</v>
      </c>
      <c r="B58" s="14">
        <v>0.50119999999999998</v>
      </c>
      <c r="C58" s="15">
        <v>126500</v>
      </c>
      <c r="D58" s="14">
        <v>66.58</v>
      </c>
      <c r="E58" s="14">
        <v>3.149</v>
      </c>
      <c r="P58" s="8">
        <f t="shared" si="4"/>
        <v>5.0119999999999998E-2</v>
      </c>
    </row>
    <row r="59" spans="1:16" x14ac:dyDescent="0.25">
      <c r="A59" s="14">
        <v>40</v>
      </c>
      <c r="B59" s="14">
        <v>0.63100000000000001</v>
      </c>
      <c r="C59" s="15">
        <v>155700</v>
      </c>
      <c r="D59" s="14">
        <v>64.86</v>
      </c>
      <c r="E59" s="14">
        <v>3.964</v>
      </c>
      <c r="P59" s="8">
        <f t="shared" si="4"/>
        <v>6.3100000000000003E-2</v>
      </c>
    </row>
    <row r="60" spans="1:16" x14ac:dyDescent="0.25">
      <c r="A60" s="14">
        <v>40</v>
      </c>
      <c r="B60" s="14">
        <v>0.79430000000000001</v>
      </c>
      <c r="C60" s="15">
        <v>179900</v>
      </c>
      <c r="D60" s="14">
        <v>65.25</v>
      </c>
      <c r="E60" s="14">
        <v>4.9909999999999997</v>
      </c>
      <c r="P60" s="8">
        <f t="shared" si="4"/>
        <v>7.9430000000000001E-2</v>
      </c>
    </row>
    <row r="61" spans="1:16" x14ac:dyDescent="0.25">
      <c r="A61" s="14">
        <v>40</v>
      </c>
      <c r="B61" s="14">
        <v>1</v>
      </c>
      <c r="C61" s="15">
        <v>211800</v>
      </c>
      <c r="D61" s="14">
        <v>64.569999999999993</v>
      </c>
      <c r="E61" s="14">
        <v>6.2830000000000004</v>
      </c>
      <c r="P61" s="8">
        <f t="shared" si="4"/>
        <v>0.1</v>
      </c>
    </row>
    <row r="62" spans="1:16" x14ac:dyDescent="0.25">
      <c r="A62" s="14">
        <v>40</v>
      </c>
      <c r="B62" s="14">
        <v>1.2589999999999999</v>
      </c>
      <c r="C62" s="15">
        <v>249400</v>
      </c>
      <c r="D62" s="14">
        <v>64.27</v>
      </c>
      <c r="E62" s="14">
        <v>7.91</v>
      </c>
      <c r="P62" s="8">
        <f t="shared" si="4"/>
        <v>0.12589999999999998</v>
      </c>
    </row>
    <row r="63" spans="1:16" x14ac:dyDescent="0.25">
      <c r="A63" s="14">
        <v>40</v>
      </c>
      <c r="B63" s="14">
        <v>1.585</v>
      </c>
      <c r="C63" s="15">
        <v>286600</v>
      </c>
      <c r="D63" s="14">
        <v>64.16</v>
      </c>
      <c r="E63" s="14">
        <v>9.9580000000000002</v>
      </c>
      <c r="P63" s="8">
        <f t="shared" si="4"/>
        <v>0.1585</v>
      </c>
    </row>
    <row r="64" spans="1:16" x14ac:dyDescent="0.25">
      <c r="A64" s="14">
        <v>40</v>
      </c>
      <c r="B64" s="14">
        <v>1.9950000000000001</v>
      </c>
      <c r="C64" s="15">
        <v>335900</v>
      </c>
      <c r="D64" s="14">
        <v>63.35</v>
      </c>
      <c r="E64" s="14">
        <v>12.54</v>
      </c>
      <c r="P64" s="8">
        <f t="shared" si="4"/>
        <v>0.19950000000000001</v>
      </c>
    </row>
    <row r="65" spans="1:16" x14ac:dyDescent="0.25">
      <c r="A65" s="14">
        <v>40</v>
      </c>
      <c r="B65" s="14">
        <v>2.512</v>
      </c>
      <c r="C65" s="15">
        <v>402700</v>
      </c>
      <c r="D65" s="14">
        <v>61.85</v>
      </c>
      <c r="E65" s="14">
        <v>15.78</v>
      </c>
      <c r="P65" s="8">
        <f t="shared" si="4"/>
        <v>0.25120000000000003</v>
      </c>
    </row>
    <row r="66" spans="1:16" x14ac:dyDescent="0.25">
      <c r="A66" s="14">
        <v>40</v>
      </c>
      <c r="B66" s="14">
        <v>3.1619999999999999</v>
      </c>
      <c r="C66" s="15">
        <v>470800</v>
      </c>
      <c r="D66" s="14">
        <v>61.55</v>
      </c>
      <c r="E66" s="14">
        <v>19.87</v>
      </c>
      <c r="P66" s="8">
        <f t="shared" si="4"/>
        <v>0.31620000000000004</v>
      </c>
    </row>
    <row r="67" spans="1:16" x14ac:dyDescent="0.25">
      <c r="A67" s="14">
        <v>40</v>
      </c>
      <c r="B67" s="14">
        <v>3.9809999999999999</v>
      </c>
      <c r="C67" s="15">
        <v>550400</v>
      </c>
      <c r="D67" s="14">
        <v>61.05</v>
      </c>
      <c r="E67" s="14">
        <v>25.01</v>
      </c>
      <c r="P67" s="8">
        <f t="shared" si="4"/>
        <v>0.39810000000000001</v>
      </c>
    </row>
    <row r="68" spans="1:16" x14ac:dyDescent="0.25">
      <c r="A68" s="14">
        <v>40</v>
      </c>
      <c r="B68" s="14">
        <v>5.0119999999999996</v>
      </c>
      <c r="C68" s="15">
        <v>642700</v>
      </c>
      <c r="D68" s="14">
        <v>60.54</v>
      </c>
      <c r="E68" s="14">
        <v>31.49</v>
      </c>
      <c r="P68" s="8">
        <f t="shared" si="4"/>
        <v>0.50119999999999998</v>
      </c>
    </row>
    <row r="69" spans="1:16" x14ac:dyDescent="0.25">
      <c r="A69" s="14">
        <v>40</v>
      </c>
      <c r="B69" s="14">
        <v>6.31</v>
      </c>
      <c r="C69" s="15">
        <v>743000</v>
      </c>
      <c r="D69" s="14">
        <v>59.96</v>
      </c>
      <c r="E69" s="14">
        <v>39.64</v>
      </c>
      <c r="P69" s="8">
        <f t="shared" si="4"/>
        <v>0.63100000000000001</v>
      </c>
    </row>
    <row r="70" spans="1:16" x14ac:dyDescent="0.25">
      <c r="A70" s="14">
        <v>40</v>
      </c>
      <c r="B70" s="14">
        <v>7.9429999999999996</v>
      </c>
      <c r="C70" s="15">
        <v>871100</v>
      </c>
      <c r="D70" s="14">
        <v>59.57</v>
      </c>
      <c r="E70" s="14">
        <v>49.91</v>
      </c>
      <c r="P70" s="8">
        <f t="shared" si="4"/>
        <v>0.79430000000000001</v>
      </c>
    </row>
    <row r="71" spans="1:16" x14ac:dyDescent="0.25">
      <c r="A71" s="14">
        <v>40</v>
      </c>
      <c r="B71" s="14">
        <v>10</v>
      </c>
      <c r="C71" s="15">
        <v>1012000</v>
      </c>
      <c r="D71" s="14">
        <v>59.09</v>
      </c>
      <c r="E71" s="14">
        <v>62.83</v>
      </c>
      <c r="P71" s="8">
        <f t="shared" si="4"/>
        <v>1</v>
      </c>
    </row>
    <row r="72" spans="1:16" x14ac:dyDescent="0.25">
      <c r="A72" s="14">
        <v>40</v>
      </c>
      <c r="B72" s="14">
        <v>12.59</v>
      </c>
      <c r="C72" s="15">
        <v>1175000</v>
      </c>
      <c r="D72" s="14">
        <v>58.63</v>
      </c>
      <c r="E72" s="14">
        <v>79.099999999999994</v>
      </c>
      <c r="P72" s="8">
        <f t="shared" si="4"/>
        <v>1.2590000000000001</v>
      </c>
    </row>
    <row r="73" spans="1:16" x14ac:dyDescent="0.25">
      <c r="A73" s="14">
        <v>40</v>
      </c>
      <c r="B73" s="14">
        <v>15.85</v>
      </c>
      <c r="C73" s="15">
        <v>1366000</v>
      </c>
      <c r="D73" s="14">
        <v>58.17</v>
      </c>
      <c r="E73" s="14">
        <v>99.58</v>
      </c>
      <c r="P73" s="8">
        <f t="shared" si="4"/>
        <v>1.585</v>
      </c>
    </row>
    <row r="74" spans="1:16" x14ac:dyDescent="0.25">
      <c r="A74" s="14">
        <v>40</v>
      </c>
      <c r="B74" s="14">
        <v>19.95</v>
      </c>
      <c r="C74" s="15">
        <v>1578000</v>
      </c>
      <c r="D74" s="14">
        <v>57.72</v>
      </c>
      <c r="E74" s="14">
        <v>125.4</v>
      </c>
      <c r="P74" s="8">
        <f t="shared" si="4"/>
        <v>1.9950000000000001</v>
      </c>
    </row>
    <row r="75" spans="1:16" x14ac:dyDescent="0.25">
      <c r="A75" s="14">
        <v>40</v>
      </c>
      <c r="B75" s="14">
        <v>25.12</v>
      </c>
      <c r="C75" s="15">
        <v>1817000</v>
      </c>
      <c r="D75" s="14">
        <v>57.16</v>
      </c>
      <c r="E75" s="14">
        <v>157.80000000000001</v>
      </c>
      <c r="P75" s="8">
        <f t="shared" si="4"/>
        <v>2.5120000000000005</v>
      </c>
    </row>
    <row r="76" spans="1:16" x14ac:dyDescent="0.25">
      <c r="A76" s="14">
        <v>40</v>
      </c>
      <c r="B76" s="14">
        <v>31.62</v>
      </c>
      <c r="C76" s="15">
        <v>2099000</v>
      </c>
      <c r="D76" s="14">
        <v>57.22</v>
      </c>
      <c r="E76" s="14">
        <v>198.7</v>
      </c>
      <c r="P76" s="8">
        <f t="shared" si="4"/>
        <v>3.1620000000000004</v>
      </c>
    </row>
    <row r="77" spans="1:16" x14ac:dyDescent="0.25">
      <c r="A77" s="14">
        <v>40</v>
      </c>
      <c r="B77" s="14">
        <v>39.81</v>
      </c>
      <c r="C77" s="15">
        <v>2421000</v>
      </c>
      <c r="D77" s="14">
        <v>56.23</v>
      </c>
      <c r="E77" s="14">
        <v>250.1</v>
      </c>
      <c r="P77" s="8">
        <f t="shared" si="4"/>
        <v>3.9810000000000003</v>
      </c>
    </row>
    <row r="78" spans="1:16" x14ac:dyDescent="0.25">
      <c r="A78" s="14">
        <v>40</v>
      </c>
      <c r="B78" s="14">
        <v>50</v>
      </c>
      <c r="C78" s="15">
        <v>2683000</v>
      </c>
      <c r="D78" s="14">
        <v>54.61</v>
      </c>
      <c r="E78" s="14">
        <v>314.2</v>
      </c>
      <c r="P78" s="8">
        <f t="shared" si="4"/>
        <v>5</v>
      </c>
    </row>
    <row r="79" spans="1:16" x14ac:dyDescent="0.25">
      <c r="A79" s="14">
        <v>50</v>
      </c>
      <c r="B79" s="14">
        <v>0.01</v>
      </c>
      <c r="C79" s="14">
        <v>837.9</v>
      </c>
      <c r="D79" s="14">
        <v>84.88</v>
      </c>
      <c r="E79" s="14">
        <v>6.2829999999999997E-2</v>
      </c>
      <c r="P79" s="8">
        <f>B79*$S$4</f>
        <v>1.2999999999999999E-4</v>
      </c>
    </row>
    <row r="80" spans="1:16" x14ac:dyDescent="0.25">
      <c r="A80" s="14">
        <v>50</v>
      </c>
      <c r="B80" s="14">
        <v>1.259E-2</v>
      </c>
      <c r="C80" s="14">
        <v>1038</v>
      </c>
      <c r="D80" s="14">
        <v>84.48</v>
      </c>
      <c r="E80" s="14">
        <v>7.9100000000000004E-2</v>
      </c>
      <c r="P80" s="8">
        <f t="shared" ref="P80:P116" si="5">B80*$S$4</f>
        <v>1.6367000000000001E-4</v>
      </c>
    </row>
    <row r="81" spans="1:16" x14ac:dyDescent="0.25">
      <c r="A81" s="14">
        <v>50</v>
      </c>
      <c r="B81" s="14">
        <v>1.585E-2</v>
      </c>
      <c r="C81" s="14">
        <v>1289</v>
      </c>
      <c r="D81" s="14">
        <v>84.07</v>
      </c>
      <c r="E81" s="14">
        <v>9.9580000000000002E-2</v>
      </c>
      <c r="P81" s="8">
        <f t="shared" si="5"/>
        <v>2.0604999999999999E-4</v>
      </c>
    </row>
    <row r="82" spans="1:16" x14ac:dyDescent="0.25">
      <c r="A82" s="14">
        <v>50</v>
      </c>
      <c r="B82" s="14">
        <v>1.9949999999999999E-2</v>
      </c>
      <c r="C82" s="14">
        <v>1598</v>
      </c>
      <c r="D82" s="14">
        <v>83.7</v>
      </c>
      <c r="E82" s="14">
        <v>0.12540000000000001</v>
      </c>
      <c r="P82" s="8">
        <f t="shared" si="5"/>
        <v>2.5934999999999999E-4</v>
      </c>
    </row>
    <row r="83" spans="1:16" x14ac:dyDescent="0.25">
      <c r="A83" s="14">
        <v>50</v>
      </c>
      <c r="B83" s="14">
        <v>2.512E-2</v>
      </c>
      <c r="C83" s="14">
        <v>1979</v>
      </c>
      <c r="D83" s="14">
        <v>83.35</v>
      </c>
      <c r="E83" s="14">
        <v>0.1578</v>
      </c>
      <c r="P83" s="8">
        <f t="shared" si="5"/>
        <v>3.2655999999999999E-4</v>
      </c>
    </row>
    <row r="84" spans="1:16" x14ac:dyDescent="0.25">
      <c r="A84" s="14">
        <v>50</v>
      </c>
      <c r="B84" s="14">
        <v>3.1620000000000002E-2</v>
      </c>
      <c r="C84" s="14">
        <v>2456</v>
      </c>
      <c r="D84" s="14">
        <v>82.99</v>
      </c>
      <c r="E84" s="14">
        <v>0.19869999999999999</v>
      </c>
      <c r="P84" s="8">
        <f t="shared" si="5"/>
        <v>4.1105999999999998E-4</v>
      </c>
    </row>
    <row r="85" spans="1:16" x14ac:dyDescent="0.25">
      <c r="A85" s="14">
        <v>50</v>
      </c>
      <c r="B85" s="14">
        <v>3.9809999999999998E-2</v>
      </c>
      <c r="C85" s="14">
        <v>3055</v>
      </c>
      <c r="D85" s="14">
        <v>82.4</v>
      </c>
      <c r="E85" s="14">
        <v>0.25009999999999999</v>
      </c>
      <c r="P85" s="8">
        <f t="shared" si="5"/>
        <v>5.1752999999999999E-4</v>
      </c>
    </row>
    <row r="86" spans="1:16" x14ac:dyDescent="0.25">
      <c r="A86" s="14">
        <v>50</v>
      </c>
      <c r="B86" s="14">
        <v>5.0119999999999998E-2</v>
      </c>
      <c r="C86" s="14">
        <v>3803</v>
      </c>
      <c r="D86" s="14">
        <v>81.22</v>
      </c>
      <c r="E86" s="14">
        <v>0.31490000000000001</v>
      </c>
      <c r="P86" s="8">
        <f t="shared" si="5"/>
        <v>6.5155999999999992E-4</v>
      </c>
    </row>
    <row r="87" spans="1:16" x14ac:dyDescent="0.25">
      <c r="A87" s="14">
        <v>50</v>
      </c>
      <c r="B87" s="14">
        <v>6.3100000000000003E-2</v>
      </c>
      <c r="C87" s="14">
        <v>4688</v>
      </c>
      <c r="D87" s="14">
        <v>79.48</v>
      </c>
      <c r="E87" s="14">
        <v>0.39639999999999997</v>
      </c>
      <c r="P87" s="8">
        <f t="shared" si="5"/>
        <v>8.2030000000000004E-4</v>
      </c>
    </row>
    <row r="88" spans="1:16" x14ac:dyDescent="0.25">
      <c r="A88" s="14">
        <v>50</v>
      </c>
      <c r="B88" s="14">
        <v>7.9430000000000001E-2</v>
      </c>
      <c r="C88" s="14">
        <v>5684</v>
      </c>
      <c r="D88" s="14">
        <v>78.23</v>
      </c>
      <c r="E88" s="14">
        <v>0.49909999999999999</v>
      </c>
      <c r="P88" s="8">
        <f t="shared" si="5"/>
        <v>1.0325899999999999E-3</v>
      </c>
    </row>
    <row r="89" spans="1:16" x14ac:dyDescent="0.25">
      <c r="A89" s="14">
        <v>50</v>
      </c>
      <c r="B89" s="14">
        <v>0.1</v>
      </c>
      <c r="C89" s="14">
        <v>7001</v>
      </c>
      <c r="D89" s="14">
        <v>78.430000000000007</v>
      </c>
      <c r="E89" s="14">
        <v>0.62829999999999997</v>
      </c>
      <c r="P89" s="8">
        <f t="shared" si="5"/>
        <v>1.2999999999999999E-3</v>
      </c>
    </row>
    <row r="90" spans="1:16" x14ac:dyDescent="0.25">
      <c r="A90" s="14">
        <v>50</v>
      </c>
      <c r="B90" s="14">
        <v>0.12590000000000001</v>
      </c>
      <c r="C90" s="14">
        <v>8824</v>
      </c>
      <c r="D90" s="14">
        <v>77.2</v>
      </c>
      <c r="E90" s="14">
        <v>0.79100000000000004</v>
      </c>
      <c r="P90" s="8">
        <f t="shared" si="5"/>
        <v>1.6367E-3</v>
      </c>
    </row>
    <row r="91" spans="1:16" x14ac:dyDescent="0.25">
      <c r="A91" s="14">
        <v>50</v>
      </c>
      <c r="B91" s="14">
        <v>0.1585</v>
      </c>
      <c r="C91" s="14">
        <v>10540</v>
      </c>
      <c r="D91" s="14">
        <v>77.37</v>
      </c>
      <c r="E91" s="14">
        <v>0.99580000000000002</v>
      </c>
      <c r="P91" s="8">
        <f t="shared" si="5"/>
        <v>2.0604999999999998E-3</v>
      </c>
    </row>
    <row r="92" spans="1:16" x14ac:dyDescent="0.25">
      <c r="A92" s="14">
        <v>50</v>
      </c>
      <c r="B92" s="14">
        <v>0.19950000000000001</v>
      </c>
      <c r="C92" s="14">
        <v>12980</v>
      </c>
      <c r="D92" s="14">
        <v>76.55</v>
      </c>
      <c r="E92" s="14">
        <v>1.254</v>
      </c>
      <c r="P92" s="8">
        <f t="shared" si="5"/>
        <v>2.5934999999999999E-3</v>
      </c>
    </row>
    <row r="93" spans="1:16" x14ac:dyDescent="0.25">
      <c r="A93" s="14">
        <v>50</v>
      </c>
      <c r="B93" s="14">
        <v>0.25119999999999998</v>
      </c>
      <c r="C93" s="14">
        <v>15530</v>
      </c>
      <c r="D93" s="14">
        <v>76.16</v>
      </c>
      <c r="E93" s="14">
        <v>1.5780000000000001</v>
      </c>
      <c r="P93" s="8">
        <f t="shared" si="5"/>
        <v>3.2655999999999996E-3</v>
      </c>
    </row>
    <row r="94" spans="1:16" x14ac:dyDescent="0.25">
      <c r="A94" s="14">
        <v>50</v>
      </c>
      <c r="B94" s="14">
        <v>0.31619999999999998</v>
      </c>
      <c r="C94" s="14">
        <v>19060</v>
      </c>
      <c r="D94" s="14">
        <v>74.739999999999995</v>
      </c>
      <c r="E94" s="14">
        <v>1.9870000000000001</v>
      </c>
      <c r="P94" s="8">
        <f t="shared" si="5"/>
        <v>4.1105999999999998E-3</v>
      </c>
    </row>
    <row r="95" spans="1:16" x14ac:dyDescent="0.25">
      <c r="A95" s="14">
        <v>50</v>
      </c>
      <c r="B95" s="14">
        <v>0.39810000000000001</v>
      </c>
      <c r="C95" s="14">
        <v>22450</v>
      </c>
      <c r="D95" s="14">
        <v>74.89</v>
      </c>
      <c r="E95" s="14">
        <v>2.5009999999999999</v>
      </c>
      <c r="P95" s="8">
        <f t="shared" si="5"/>
        <v>5.1752999999999999E-3</v>
      </c>
    </row>
    <row r="96" spans="1:16" x14ac:dyDescent="0.25">
      <c r="A96" s="14">
        <v>50</v>
      </c>
      <c r="B96" s="14">
        <v>0.50119999999999998</v>
      </c>
      <c r="C96" s="14">
        <v>27050</v>
      </c>
      <c r="D96" s="14">
        <v>74.040000000000006</v>
      </c>
      <c r="E96" s="14">
        <v>3.149</v>
      </c>
      <c r="P96" s="8">
        <f t="shared" si="5"/>
        <v>6.515599999999999E-3</v>
      </c>
    </row>
    <row r="97" spans="1:16" x14ac:dyDescent="0.25">
      <c r="A97" s="14">
        <v>50</v>
      </c>
      <c r="B97" s="14">
        <v>0.63100000000000001</v>
      </c>
      <c r="C97" s="14">
        <v>33510</v>
      </c>
      <c r="D97" s="14">
        <v>71.59</v>
      </c>
      <c r="E97" s="14">
        <v>3.964</v>
      </c>
      <c r="P97" s="8">
        <f t="shared" si="5"/>
        <v>8.2030000000000002E-3</v>
      </c>
    </row>
    <row r="98" spans="1:16" x14ac:dyDescent="0.25">
      <c r="A98" s="14">
        <v>50</v>
      </c>
      <c r="B98" s="14">
        <v>0.79430000000000001</v>
      </c>
      <c r="C98" s="14">
        <v>40370</v>
      </c>
      <c r="D98" s="14">
        <v>72.959999999999994</v>
      </c>
      <c r="E98" s="14">
        <v>4.9909999999999997</v>
      </c>
      <c r="P98" s="8">
        <f t="shared" si="5"/>
        <v>1.0325899999999999E-2</v>
      </c>
    </row>
    <row r="99" spans="1:16" x14ac:dyDescent="0.25">
      <c r="A99" s="14">
        <v>50</v>
      </c>
      <c r="B99" s="14">
        <v>1</v>
      </c>
      <c r="C99" s="14">
        <v>48460</v>
      </c>
      <c r="D99" s="14">
        <v>72.260000000000005</v>
      </c>
      <c r="E99" s="14">
        <v>6.2830000000000004</v>
      </c>
      <c r="P99" s="8">
        <f t="shared" si="5"/>
        <v>1.2999999999999999E-2</v>
      </c>
    </row>
    <row r="100" spans="1:16" x14ac:dyDescent="0.25">
      <c r="A100" s="14">
        <v>50</v>
      </c>
      <c r="B100" s="14">
        <v>1.2589999999999999</v>
      </c>
      <c r="C100" s="14">
        <v>57910</v>
      </c>
      <c r="D100" s="14">
        <v>71.56</v>
      </c>
      <c r="E100" s="14">
        <v>7.91</v>
      </c>
      <c r="P100" s="8">
        <f t="shared" si="5"/>
        <v>1.6367E-2</v>
      </c>
    </row>
    <row r="101" spans="1:16" x14ac:dyDescent="0.25">
      <c r="A101" s="14">
        <v>50</v>
      </c>
      <c r="B101" s="14">
        <v>1.585</v>
      </c>
      <c r="C101" s="14">
        <v>67430</v>
      </c>
      <c r="D101" s="14">
        <v>70.75</v>
      </c>
      <c r="E101" s="14">
        <v>9.9580000000000002</v>
      </c>
      <c r="P101" s="8">
        <f t="shared" si="5"/>
        <v>2.0604999999999998E-2</v>
      </c>
    </row>
    <row r="102" spans="1:16" x14ac:dyDescent="0.25">
      <c r="A102" s="14">
        <v>50</v>
      </c>
      <c r="B102" s="14">
        <v>1.9950000000000001</v>
      </c>
      <c r="C102" s="14">
        <v>80200</v>
      </c>
      <c r="D102" s="14">
        <v>70</v>
      </c>
      <c r="E102" s="14">
        <v>12.54</v>
      </c>
      <c r="P102" s="8">
        <f t="shared" si="5"/>
        <v>2.5935E-2</v>
      </c>
    </row>
    <row r="103" spans="1:16" x14ac:dyDescent="0.25">
      <c r="A103" s="14">
        <v>50</v>
      </c>
      <c r="B103" s="14">
        <v>2.512</v>
      </c>
      <c r="C103" s="14">
        <v>96470</v>
      </c>
      <c r="D103" s="14">
        <v>69.38</v>
      </c>
      <c r="E103" s="14">
        <v>15.78</v>
      </c>
      <c r="P103" s="8">
        <f t="shared" si="5"/>
        <v>3.2655999999999998E-2</v>
      </c>
    </row>
    <row r="104" spans="1:16" x14ac:dyDescent="0.25">
      <c r="A104" s="14">
        <v>50</v>
      </c>
      <c r="B104" s="14">
        <v>3.1619999999999999</v>
      </c>
      <c r="C104" s="15">
        <v>115700</v>
      </c>
      <c r="D104" s="14">
        <v>68</v>
      </c>
      <c r="E104" s="14">
        <v>19.87</v>
      </c>
      <c r="P104" s="8">
        <f t="shared" si="5"/>
        <v>4.1105999999999997E-2</v>
      </c>
    </row>
    <row r="105" spans="1:16" x14ac:dyDescent="0.25">
      <c r="A105" s="14">
        <v>50</v>
      </c>
      <c r="B105" s="14">
        <v>3.9809999999999999</v>
      </c>
      <c r="C105" s="15">
        <v>137300</v>
      </c>
      <c r="D105" s="14">
        <v>67.23</v>
      </c>
      <c r="E105" s="14">
        <v>25.01</v>
      </c>
      <c r="P105" s="8">
        <f t="shared" si="5"/>
        <v>5.1752999999999993E-2</v>
      </c>
    </row>
    <row r="106" spans="1:16" x14ac:dyDescent="0.25">
      <c r="A106" s="14">
        <v>50</v>
      </c>
      <c r="B106" s="14">
        <v>5.0119999999999996</v>
      </c>
      <c r="C106" s="15">
        <v>162800</v>
      </c>
      <c r="D106" s="14">
        <v>66.680000000000007</v>
      </c>
      <c r="E106" s="14">
        <v>31.49</v>
      </c>
      <c r="P106" s="8">
        <f t="shared" si="5"/>
        <v>6.5155999999999992E-2</v>
      </c>
    </row>
    <row r="107" spans="1:16" x14ac:dyDescent="0.25">
      <c r="A107" s="14">
        <v>50</v>
      </c>
      <c r="B107" s="14">
        <v>6.31</v>
      </c>
      <c r="C107" s="15">
        <v>192700</v>
      </c>
      <c r="D107" s="14">
        <v>66.12</v>
      </c>
      <c r="E107" s="14">
        <v>39.64</v>
      </c>
      <c r="P107" s="8">
        <f t="shared" si="5"/>
        <v>8.2029999999999992E-2</v>
      </c>
    </row>
    <row r="108" spans="1:16" x14ac:dyDescent="0.25">
      <c r="A108" s="14">
        <v>50</v>
      </c>
      <c r="B108" s="14">
        <v>7.9429999999999996</v>
      </c>
      <c r="C108" s="15">
        <v>227800</v>
      </c>
      <c r="D108" s="14">
        <v>65.58</v>
      </c>
      <c r="E108" s="14">
        <v>49.91</v>
      </c>
      <c r="P108" s="8">
        <f t="shared" si="5"/>
        <v>0.10325899999999999</v>
      </c>
    </row>
    <row r="109" spans="1:16" x14ac:dyDescent="0.25">
      <c r="A109" s="14">
        <v>50</v>
      </c>
      <c r="B109" s="14">
        <v>10</v>
      </c>
      <c r="C109" s="15">
        <v>269100</v>
      </c>
      <c r="D109" s="14">
        <v>65.05</v>
      </c>
      <c r="E109" s="14">
        <v>62.83</v>
      </c>
      <c r="P109" s="8">
        <f t="shared" si="5"/>
        <v>0.13</v>
      </c>
    </row>
    <row r="110" spans="1:16" x14ac:dyDescent="0.25">
      <c r="A110" s="14">
        <v>50</v>
      </c>
      <c r="B110" s="14">
        <v>12.59</v>
      </c>
      <c r="C110" s="15">
        <v>317300</v>
      </c>
      <c r="D110" s="14">
        <v>64.53</v>
      </c>
      <c r="E110" s="14">
        <v>79.099999999999994</v>
      </c>
      <c r="P110" s="8">
        <f t="shared" si="5"/>
        <v>0.16366999999999998</v>
      </c>
    </row>
    <row r="111" spans="1:16" x14ac:dyDescent="0.25">
      <c r="A111" s="14">
        <v>50</v>
      </c>
      <c r="B111" s="14">
        <v>15.85</v>
      </c>
      <c r="C111" s="15">
        <v>373700</v>
      </c>
      <c r="D111" s="14">
        <v>64.010000000000005</v>
      </c>
      <c r="E111" s="14">
        <v>99.58</v>
      </c>
      <c r="P111" s="8">
        <f t="shared" si="5"/>
        <v>0.20604999999999998</v>
      </c>
    </row>
    <row r="112" spans="1:16" x14ac:dyDescent="0.25">
      <c r="A112" s="14">
        <v>50</v>
      </c>
      <c r="B112" s="14">
        <v>19.95</v>
      </c>
      <c r="C112" s="15">
        <v>439700</v>
      </c>
      <c r="D112" s="14">
        <v>63.49</v>
      </c>
      <c r="E112" s="14">
        <v>125.4</v>
      </c>
      <c r="P112" s="8">
        <f t="shared" si="5"/>
        <v>0.25934999999999997</v>
      </c>
    </row>
    <row r="113" spans="1:16" x14ac:dyDescent="0.25">
      <c r="A113" s="14">
        <v>50</v>
      </c>
      <c r="B113" s="14">
        <v>25.12</v>
      </c>
      <c r="C113" s="15">
        <v>516400</v>
      </c>
      <c r="D113" s="14">
        <v>62.94</v>
      </c>
      <c r="E113" s="14">
        <v>157.80000000000001</v>
      </c>
      <c r="P113" s="8">
        <f t="shared" si="5"/>
        <v>0.32656000000000002</v>
      </c>
    </row>
    <row r="114" spans="1:16" x14ac:dyDescent="0.25">
      <c r="A114" s="14">
        <v>50</v>
      </c>
      <c r="B114" s="14">
        <v>31.62</v>
      </c>
      <c r="C114" s="15">
        <v>605500</v>
      </c>
      <c r="D114" s="14">
        <v>62.58</v>
      </c>
      <c r="E114" s="14">
        <v>198.7</v>
      </c>
      <c r="P114" s="8">
        <f t="shared" si="5"/>
        <v>0.41105999999999998</v>
      </c>
    </row>
    <row r="115" spans="1:16" x14ac:dyDescent="0.25">
      <c r="A115" s="14">
        <v>50</v>
      </c>
      <c r="B115" s="14">
        <v>39.81</v>
      </c>
      <c r="C115" s="15">
        <v>710500</v>
      </c>
      <c r="D115" s="14">
        <v>61.91</v>
      </c>
      <c r="E115" s="14">
        <v>250.1</v>
      </c>
      <c r="P115" s="8">
        <f t="shared" si="5"/>
        <v>0.51753000000000005</v>
      </c>
    </row>
    <row r="116" spans="1:16" x14ac:dyDescent="0.25">
      <c r="A116" s="14">
        <v>50</v>
      </c>
      <c r="B116" s="14">
        <v>50</v>
      </c>
      <c r="C116" s="15">
        <v>822600</v>
      </c>
      <c r="D116" s="14">
        <v>60.92</v>
      </c>
      <c r="E116" s="14">
        <v>314.2</v>
      </c>
      <c r="P116" s="8">
        <f t="shared" si="5"/>
        <v>0.65</v>
      </c>
    </row>
    <row r="117" spans="1:16" x14ac:dyDescent="0.25">
      <c r="A117" s="14">
        <v>60</v>
      </c>
      <c r="B117" s="14">
        <v>0.01</v>
      </c>
      <c r="C117" s="14">
        <v>150.69999999999999</v>
      </c>
      <c r="D117" s="14">
        <v>87.94</v>
      </c>
      <c r="E117" s="14">
        <v>6.2829999999999997E-2</v>
      </c>
      <c r="P117" s="8">
        <f>B117*$S$5</f>
        <v>2.2000000000000003E-5</v>
      </c>
    </row>
    <row r="118" spans="1:16" x14ac:dyDescent="0.25">
      <c r="A118" s="14">
        <v>60</v>
      </c>
      <c r="B118" s="14">
        <v>1.259E-2</v>
      </c>
      <c r="C118" s="14">
        <v>189</v>
      </c>
      <c r="D118" s="14">
        <v>87.47</v>
      </c>
      <c r="E118" s="14">
        <v>7.9100000000000004E-2</v>
      </c>
      <c r="P118" s="8">
        <f t="shared" ref="P118:P154" si="6">B118*$S$5</f>
        <v>2.7698000000000001E-5</v>
      </c>
    </row>
    <row r="119" spans="1:16" x14ac:dyDescent="0.25">
      <c r="A119" s="14">
        <v>60</v>
      </c>
      <c r="B119" s="14">
        <v>1.585E-2</v>
      </c>
      <c r="C119" s="14">
        <v>236.3</v>
      </c>
      <c r="D119" s="14">
        <v>87.12</v>
      </c>
      <c r="E119" s="14">
        <v>9.9580000000000002E-2</v>
      </c>
      <c r="P119" s="8">
        <f t="shared" si="6"/>
        <v>3.4870000000000003E-5</v>
      </c>
    </row>
    <row r="120" spans="1:16" x14ac:dyDescent="0.25">
      <c r="A120" s="14">
        <v>60</v>
      </c>
      <c r="B120" s="14">
        <v>1.9949999999999999E-2</v>
      </c>
      <c r="C120" s="14">
        <v>295.39999999999998</v>
      </c>
      <c r="D120" s="14">
        <v>86.83</v>
      </c>
      <c r="E120" s="14">
        <v>0.12540000000000001</v>
      </c>
      <c r="P120" s="8">
        <f t="shared" si="6"/>
        <v>4.3890000000000002E-5</v>
      </c>
    </row>
    <row r="121" spans="1:16" x14ac:dyDescent="0.25">
      <c r="A121" s="14">
        <v>60</v>
      </c>
      <c r="B121" s="14">
        <v>2.512E-2</v>
      </c>
      <c r="C121" s="14">
        <v>369.3</v>
      </c>
      <c r="D121" s="14">
        <v>86.52</v>
      </c>
      <c r="E121" s="14">
        <v>0.1578</v>
      </c>
      <c r="P121" s="8">
        <f t="shared" si="6"/>
        <v>5.5264000000000005E-5</v>
      </c>
    </row>
    <row r="122" spans="1:16" x14ac:dyDescent="0.25">
      <c r="A122" s="14">
        <v>60</v>
      </c>
      <c r="B122" s="14">
        <v>3.1620000000000002E-2</v>
      </c>
      <c r="C122" s="14">
        <v>461.8</v>
      </c>
      <c r="D122" s="14">
        <v>86.28</v>
      </c>
      <c r="E122" s="14">
        <v>0.19869999999999999</v>
      </c>
      <c r="P122" s="8">
        <f t="shared" si="6"/>
        <v>6.9564000000000014E-5</v>
      </c>
    </row>
    <row r="123" spans="1:16" x14ac:dyDescent="0.25">
      <c r="A123" s="14">
        <v>60</v>
      </c>
      <c r="B123" s="14">
        <v>3.9809999999999998E-2</v>
      </c>
      <c r="C123" s="14">
        <v>576.70000000000005</v>
      </c>
      <c r="D123" s="14">
        <v>85.93</v>
      </c>
      <c r="E123" s="14">
        <v>0.25009999999999999</v>
      </c>
      <c r="P123" s="8">
        <f t="shared" si="6"/>
        <v>8.7582000000000003E-5</v>
      </c>
    </row>
    <row r="124" spans="1:16" x14ac:dyDescent="0.25">
      <c r="A124" s="14">
        <v>60</v>
      </c>
      <c r="B124" s="14">
        <v>5.0119999999999998E-2</v>
      </c>
      <c r="C124" s="14">
        <v>720.1</v>
      </c>
      <c r="D124" s="14">
        <v>85.47</v>
      </c>
      <c r="E124" s="14">
        <v>0.31490000000000001</v>
      </c>
      <c r="P124" s="8">
        <f t="shared" si="6"/>
        <v>1.10264E-4</v>
      </c>
    </row>
    <row r="125" spans="1:16" x14ac:dyDescent="0.25">
      <c r="A125" s="14">
        <v>60</v>
      </c>
      <c r="B125" s="14">
        <v>6.3100000000000003E-2</v>
      </c>
      <c r="C125" s="14">
        <v>897.5</v>
      </c>
      <c r="D125" s="14">
        <v>84.86</v>
      </c>
      <c r="E125" s="14">
        <v>0.39639999999999997</v>
      </c>
      <c r="P125" s="8">
        <f t="shared" si="6"/>
        <v>1.3882E-4</v>
      </c>
    </row>
    <row r="126" spans="1:16" x14ac:dyDescent="0.25">
      <c r="A126" s="14">
        <v>60</v>
      </c>
      <c r="B126" s="14">
        <v>7.9430000000000001E-2</v>
      </c>
      <c r="C126" s="14">
        <v>1115</v>
      </c>
      <c r="D126" s="14">
        <v>84.25</v>
      </c>
      <c r="E126" s="14">
        <v>0.49909999999999999</v>
      </c>
      <c r="P126" s="8">
        <f t="shared" si="6"/>
        <v>1.7474600000000001E-4</v>
      </c>
    </row>
    <row r="127" spans="1:16" x14ac:dyDescent="0.25">
      <c r="A127" s="14">
        <v>60</v>
      </c>
      <c r="B127" s="14">
        <v>0.1</v>
      </c>
      <c r="C127" s="14">
        <v>1384</v>
      </c>
      <c r="D127" s="14">
        <v>83.88</v>
      </c>
      <c r="E127" s="14">
        <v>0.62829999999999997</v>
      </c>
      <c r="P127" s="8">
        <f t="shared" si="6"/>
        <v>2.2000000000000003E-4</v>
      </c>
    </row>
    <row r="128" spans="1:16" x14ac:dyDescent="0.25">
      <c r="A128" s="14">
        <v>60</v>
      </c>
      <c r="B128" s="14">
        <v>0.12590000000000001</v>
      </c>
      <c r="C128" s="14">
        <v>1726</v>
      </c>
      <c r="D128" s="14">
        <v>83.32</v>
      </c>
      <c r="E128" s="14">
        <v>0.79100000000000004</v>
      </c>
      <c r="P128" s="8">
        <f t="shared" si="6"/>
        <v>2.7698000000000002E-4</v>
      </c>
    </row>
    <row r="129" spans="1:16" x14ac:dyDescent="0.25">
      <c r="A129" s="14">
        <v>60</v>
      </c>
      <c r="B129" s="14">
        <v>0.1585</v>
      </c>
      <c r="C129" s="14">
        <v>2130</v>
      </c>
      <c r="D129" s="14">
        <v>82.79</v>
      </c>
      <c r="E129" s="14">
        <v>0.99580000000000002</v>
      </c>
      <c r="P129" s="8">
        <f t="shared" si="6"/>
        <v>3.4870000000000002E-4</v>
      </c>
    </row>
    <row r="130" spans="1:16" x14ac:dyDescent="0.25">
      <c r="A130" s="14">
        <v>60</v>
      </c>
      <c r="B130" s="14">
        <v>0.19950000000000001</v>
      </c>
      <c r="C130" s="14">
        <v>2642</v>
      </c>
      <c r="D130" s="14">
        <v>82.32</v>
      </c>
      <c r="E130" s="14">
        <v>1.254</v>
      </c>
      <c r="P130" s="8">
        <f t="shared" si="6"/>
        <v>4.3890000000000004E-4</v>
      </c>
    </row>
    <row r="131" spans="1:16" x14ac:dyDescent="0.25">
      <c r="A131" s="14">
        <v>60</v>
      </c>
      <c r="B131" s="14">
        <v>0.25119999999999998</v>
      </c>
      <c r="C131" s="14">
        <v>3247</v>
      </c>
      <c r="D131" s="14">
        <v>81.760000000000005</v>
      </c>
      <c r="E131" s="14">
        <v>1.5780000000000001</v>
      </c>
      <c r="P131" s="8">
        <f t="shared" si="6"/>
        <v>5.5263999999999997E-4</v>
      </c>
    </row>
    <row r="132" spans="1:16" x14ac:dyDescent="0.25">
      <c r="A132" s="14">
        <v>60</v>
      </c>
      <c r="B132" s="14">
        <v>0.31619999999999998</v>
      </c>
      <c r="C132" s="14">
        <v>4004</v>
      </c>
      <c r="D132" s="14">
        <v>80.959999999999994</v>
      </c>
      <c r="E132" s="14">
        <v>1.9870000000000001</v>
      </c>
      <c r="P132" s="8">
        <f t="shared" si="6"/>
        <v>6.9563999999999997E-4</v>
      </c>
    </row>
    <row r="133" spans="1:16" x14ac:dyDescent="0.25">
      <c r="A133" s="14">
        <v>60</v>
      </c>
      <c r="B133" s="14">
        <v>0.39810000000000001</v>
      </c>
      <c r="C133" s="14">
        <v>4916</v>
      </c>
      <c r="D133" s="14">
        <v>80.37</v>
      </c>
      <c r="E133" s="14">
        <v>2.5009999999999999</v>
      </c>
      <c r="P133" s="8">
        <f t="shared" si="6"/>
        <v>8.7582000000000003E-4</v>
      </c>
    </row>
    <row r="134" spans="1:16" x14ac:dyDescent="0.25">
      <c r="A134" s="14">
        <v>60</v>
      </c>
      <c r="B134" s="14">
        <v>0.50119999999999998</v>
      </c>
      <c r="C134" s="14">
        <v>6038</v>
      </c>
      <c r="D134" s="14">
        <v>79.680000000000007</v>
      </c>
      <c r="E134" s="14">
        <v>3.149</v>
      </c>
      <c r="P134" s="8">
        <f t="shared" si="6"/>
        <v>1.10264E-3</v>
      </c>
    </row>
    <row r="135" spans="1:16" x14ac:dyDescent="0.25">
      <c r="A135" s="14">
        <v>60</v>
      </c>
      <c r="B135" s="14">
        <v>0.63100000000000001</v>
      </c>
      <c r="C135" s="14">
        <v>7443</v>
      </c>
      <c r="D135" s="14">
        <v>78.86</v>
      </c>
      <c r="E135" s="14">
        <v>3.964</v>
      </c>
      <c r="P135" s="8">
        <f t="shared" si="6"/>
        <v>1.3882E-3</v>
      </c>
    </row>
    <row r="136" spans="1:16" x14ac:dyDescent="0.25">
      <c r="A136" s="14">
        <v>60</v>
      </c>
      <c r="B136" s="14">
        <v>0.79430000000000001</v>
      </c>
      <c r="C136" s="14">
        <v>9087</v>
      </c>
      <c r="D136" s="14">
        <v>78.06</v>
      </c>
      <c r="E136" s="14">
        <v>4.9909999999999997</v>
      </c>
      <c r="P136" s="8">
        <f t="shared" si="6"/>
        <v>1.7474600000000002E-3</v>
      </c>
    </row>
    <row r="137" spans="1:16" x14ac:dyDescent="0.25">
      <c r="A137" s="14">
        <v>60</v>
      </c>
      <c r="B137" s="14">
        <v>1</v>
      </c>
      <c r="C137" s="14">
        <v>11090</v>
      </c>
      <c r="D137" s="14">
        <v>77.400000000000006</v>
      </c>
      <c r="E137" s="14">
        <v>6.2830000000000004</v>
      </c>
      <c r="P137" s="8">
        <f t="shared" si="6"/>
        <v>2.2000000000000001E-3</v>
      </c>
    </row>
    <row r="138" spans="1:16" x14ac:dyDescent="0.25">
      <c r="A138" s="14">
        <v>60</v>
      </c>
      <c r="B138" s="14">
        <v>1.2589999999999999</v>
      </c>
      <c r="C138" s="14">
        <v>13530</v>
      </c>
      <c r="D138" s="14">
        <v>76.569999999999993</v>
      </c>
      <c r="E138" s="14">
        <v>7.91</v>
      </c>
      <c r="P138" s="8">
        <f t="shared" si="6"/>
        <v>2.7697999999999998E-3</v>
      </c>
    </row>
    <row r="139" spans="1:16" x14ac:dyDescent="0.25">
      <c r="A139" s="14">
        <v>60</v>
      </c>
      <c r="B139" s="14">
        <v>1.585</v>
      </c>
      <c r="C139" s="14">
        <v>16420</v>
      </c>
      <c r="D139" s="14">
        <v>76.03</v>
      </c>
      <c r="E139" s="14">
        <v>9.9580000000000002</v>
      </c>
      <c r="P139" s="8">
        <f t="shared" si="6"/>
        <v>3.4870000000000001E-3</v>
      </c>
    </row>
    <row r="140" spans="1:16" x14ac:dyDescent="0.25">
      <c r="A140" s="14">
        <v>60</v>
      </c>
      <c r="B140" s="14">
        <v>1.9950000000000001</v>
      </c>
      <c r="C140" s="14">
        <v>19990</v>
      </c>
      <c r="D140" s="14">
        <v>75.42</v>
      </c>
      <c r="E140" s="14">
        <v>12.54</v>
      </c>
      <c r="P140" s="8">
        <f t="shared" si="6"/>
        <v>4.3890000000000005E-3</v>
      </c>
    </row>
    <row r="141" spans="1:16" x14ac:dyDescent="0.25">
      <c r="A141" s="14">
        <v>60</v>
      </c>
      <c r="B141" s="14">
        <v>2.512</v>
      </c>
      <c r="C141" s="14">
        <v>24100</v>
      </c>
      <c r="D141" s="14">
        <v>74.62</v>
      </c>
      <c r="E141" s="14">
        <v>15.78</v>
      </c>
      <c r="P141" s="8">
        <f t="shared" si="6"/>
        <v>5.5264000000000008E-3</v>
      </c>
    </row>
    <row r="142" spans="1:16" x14ac:dyDescent="0.25">
      <c r="A142" s="14">
        <v>60</v>
      </c>
      <c r="B142" s="14">
        <v>3.1619999999999999</v>
      </c>
      <c r="C142" s="14">
        <v>29270</v>
      </c>
      <c r="D142" s="14">
        <v>73.8</v>
      </c>
      <c r="E142" s="14">
        <v>19.87</v>
      </c>
      <c r="P142" s="8">
        <f t="shared" si="6"/>
        <v>6.9564000000000006E-3</v>
      </c>
    </row>
    <row r="143" spans="1:16" x14ac:dyDescent="0.25">
      <c r="A143" s="14">
        <v>60</v>
      </c>
      <c r="B143" s="14">
        <v>3.9809999999999999</v>
      </c>
      <c r="C143" s="14">
        <v>35160</v>
      </c>
      <c r="D143" s="14">
        <v>73.069999999999993</v>
      </c>
      <c r="E143" s="14">
        <v>25.01</v>
      </c>
      <c r="P143" s="8">
        <f t="shared" si="6"/>
        <v>8.7582000000000007E-3</v>
      </c>
    </row>
    <row r="144" spans="1:16" x14ac:dyDescent="0.25">
      <c r="A144" s="14">
        <v>60</v>
      </c>
      <c r="B144" s="14">
        <v>5.0119999999999996</v>
      </c>
      <c r="C144" s="14">
        <v>42350</v>
      </c>
      <c r="D144" s="14">
        <v>72.67</v>
      </c>
      <c r="E144" s="14">
        <v>31.49</v>
      </c>
      <c r="P144" s="8">
        <f t="shared" si="6"/>
        <v>1.10264E-2</v>
      </c>
    </row>
    <row r="145" spans="1:16" x14ac:dyDescent="0.25">
      <c r="A145" s="14">
        <v>60</v>
      </c>
      <c r="B145" s="14">
        <v>6.31</v>
      </c>
      <c r="C145" s="14">
        <v>50780</v>
      </c>
      <c r="D145" s="14">
        <v>71.790000000000006</v>
      </c>
      <c r="E145" s="14">
        <v>39.64</v>
      </c>
      <c r="P145" s="8">
        <f t="shared" si="6"/>
        <v>1.3882E-2</v>
      </c>
    </row>
    <row r="146" spans="1:16" x14ac:dyDescent="0.25">
      <c r="A146" s="14">
        <v>60</v>
      </c>
      <c r="B146" s="14">
        <v>7.9429999999999996</v>
      </c>
      <c r="C146" s="14">
        <v>61250</v>
      </c>
      <c r="D146" s="14">
        <v>71.08</v>
      </c>
      <c r="E146" s="14">
        <v>49.91</v>
      </c>
      <c r="P146" s="8">
        <f t="shared" si="6"/>
        <v>1.74746E-2</v>
      </c>
    </row>
    <row r="147" spans="1:16" x14ac:dyDescent="0.25">
      <c r="A147" s="14">
        <v>60</v>
      </c>
      <c r="B147" s="14">
        <v>10</v>
      </c>
      <c r="C147" s="14">
        <v>73270</v>
      </c>
      <c r="D147" s="14">
        <v>70.760000000000005</v>
      </c>
      <c r="E147" s="14">
        <v>62.83</v>
      </c>
      <c r="P147" s="8">
        <f t="shared" si="6"/>
        <v>2.2000000000000002E-2</v>
      </c>
    </row>
    <row r="148" spans="1:16" x14ac:dyDescent="0.25">
      <c r="A148" s="14">
        <v>60</v>
      </c>
      <c r="B148" s="14">
        <v>12.59</v>
      </c>
      <c r="C148" s="14">
        <v>87510</v>
      </c>
      <c r="D148" s="14">
        <v>70.03</v>
      </c>
      <c r="E148" s="14">
        <v>79.099999999999994</v>
      </c>
      <c r="P148" s="8">
        <f t="shared" si="6"/>
        <v>2.7698E-2</v>
      </c>
    </row>
    <row r="149" spans="1:16" x14ac:dyDescent="0.25">
      <c r="A149" s="14">
        <v>60</v>
      </c>
      <c r="B149" s="14">
        <v>15.85</v>
      </c>
      <c r="C149" s="15">
        <v>104600</v>
      </c>
      <c r="D149" s="14">
        <v>69.56</v>
      </c>
      <c r="E149" s="14">
        <v>99.58</v>
      </c>
      <c r="P149" s="8">
        <f t="shared" si="6"/>
        <v>3.4869999999999998E-2</v>
      </c>
    </row>
    <row r="150" spans="1:16" x14ac:dyDescent="0.25">
      <c r="A150" s="14">
        <v>60</v>
      </c>
      <c r="B150" s="14">
        <v>19.95</v>
      </c>
      <c r="C150" s="15">
        <v>125300</v>
      </c>
      <c r="D150" s="14">
        <v>68.680000000000007</v>
      </c>
      <c r="E150" s="14">
        <v>125.4</v>
      </c>
      <c r="P150" s="8">
        <f t="shared" si="6"/>
        <v>4.3889999999999998E-2</v>
      </c>
    </row>
    <row r="151" spans="1:16" x14ac:dyDescent="0.25">
      <c r="A151" s="14">
        <v>60</v>
      </c>
      <c r="B151" s="14">
        <v>25.12</v>
      </c>
      <c r="C151" s="15">
        <v>148900</v>
      </c>
      <c r="D151" s="14">
        <v>68.209999999999994</v>
      </c>
      <c r="E151" s="14">
        <v>157.80000000000001</v>
      </c>
      <c r="P151" s="8">
        <f t="shared" si="6"/>
        <v>5.5264000000000008E-2</v>
      </c>
    </row>
    <row r="152" spans="1:16" x14ac:dyDescent="0.25">
      <c r="A152" s="14">
        <v>60</v>
      </c>
      <c r="B152" s="14">
        <v>31.62</v>
      </c>
      <c r="C152" s="15">
        <v>177300</v>
      </c>
      <c r="D152" s="14">
        <v>67.680000000000007</v>
      </c>
      <c r="E152" s="14">
        <v>198.7</v>
      </c>
      <c r="P152" s="8">
        <f t="shared" si="6"/>
        <v>6.9564000000000001E-2</v>
      </c>
    </row>
    <row r="153" spans="1:16" x14ac:dyDescent="0.25">
      <c r="A153" s="14">
        <v>60</v>
      </c>
      <c r="B153" s="14">
        <v>39.81</v>
      </c>
      <c r="C153" s="15">
        <v>210900</v>
      </c>
      <c r="D153" s="14">
        <v>67.02</v>
      </c>
      <c r="E153" s="14">
        <v>250.1</v>
      </c>
      <c r="P153" s="8">
        <f t="shared" si="6"/>
        <v>8.7582000000000007E-2</v>
      </c>
    </row>
    <row r="154" spans="1:16" x14ac:dyDescent="0.25">
      <c r="A154" s="14">
        <v>60</v>
      </c>
      <c r="B154" s="14">
        <v>50</v>
      </c>
      <c r="C154" s="15">
        <v>249700</v>
      </c>
      <c r="D154" s="14">
        <v>66.239999999999995</v>
      </c>
      <c r="E154" s="14">
        <v>314.2</v>
      </c>
      <c r="P154" s="8">
        <f t="shared" si="6"/>
        <v>0.11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153"/>
  <sheetViews>
    <sheetView workbookViewId="0">
      <selection activeCell="J39" sqref="J39"/>
    </sheetView>
  </sheetViews>
  <sheetFormatPr defaultRowHeight="12.75" x14ac:dyDescent="0.2"/>
  <sheetData>
    <row r="1" spans="3:17" ht="27" customHeight="1" x14ac:dyDescent="0.2">
      <c r="C1" s="17" t="s">
        <v>30</v>
      </c>
      <c r="D1" t="s">
        <v>16</v>
      </c>
      <c r="E1" s="17" t="s">
        <v>33</v>
      </c>
      <c r="F1" s="17" t="s">
        <v>34</v>
      </c>
      <c r="H1" s="17" t="s">
        <v>31</v>
      </c>
      <c r="I1" t="s">
        <v>16</v>
      </c>
      <c r="J1" s="17" t="s">
        <v>35</v>
      </c>
      <c r="K1" s="17" t="s">
        <v>36</v>
      </c>
      <c r="N1" s="17" t="s">
        <v>32</v>
      </c>
      <c r="O1" t="s">
        <v>16</v>
      </c>
      <c r="P1" s="17" t="s">
        <v>37</v>
      </c>
      <c r="Q1" s="17" t="s">
        <v>38</v>
      </c>
    </row>
    <row r="2" spans="3:17" x14ac:dyDescent="0.2">
      <c r="D2">
        <v>2.2000000000000003E-5</v>
      </c>
      <c r="E2">
        <v>150.69999999999999</v>
      </c>
      <c r="F2">
        <v>87.94</v>
      </c>
      <c r="I2">
        <v>2.5000000000000001E-5</v>
      </c>
      <c r="J2">
        <v>58.72</v>
      </c>
      <c r="K2">
        <v>88.88</v>
      </c>
      <c r="O2">
        <v>2.5000000000000001E-5</v>
      </c>
      <c r="P2">
        <v>73</v>
      </c>
      <c r="Q2">
        <v>88.6</v>
      </c>
    </row>
    <row r="3" spans="3:17" x14ac:dyDescent="0.2">
      <c r="D3">
        <v>2.7698000000000001E-5</v>
      </c>
      <c r="E3">
        <v>189</v>
      </c>
      <c r="F3">
        <v>87.47</v>
      </c>
      <c r="I3">
        <v>3.1474999999999999E-5</v>
      </c>
      <c r="J3">
        <v>73.8</v>
      </c>
      <c r="K3">
        <v>88.73</v>
      </c>
      <c r="O3">
        <v>3.1474999999999999E-5</v>
      </c>
      <c r="P3">
        <v>91.12</v>
      </c>
      <c r="Q3">
        <v>88.68</v>
      </c>
    </row>
    <row r="4" spans="3:17" x14ac:dyDescent="0.2">
      <c r="D4">
        <v>3.4870000000000003E-5</v>
      </c>
      <c r="E4">
        <v>236.3</v>
      </c>
      <c r="F4">
        <v>87.12</v>
      </c>
      <c r="I4">
        <v>3.9625000000000001E-5</v>
      </c>
      <c r="J4">
        <v>92.7</v>
      </c>
      <c r="K4">
        <v>87.79</v>
      </c>
      <c r="O4">
        <v>3.9625000000000001E-5</v>
      </c>
      <c r="P4">
        <v>114.7</v>
      </c>
      <c r="Q4">
        <v>88.69</v>
      </c>
    </row>
    <row r="5" spans="3:17" x14ac:dyDescent="0.2">
      <c r="D5">
        <v>4.3890000000000002E-5</v>
      </c>
      <c r="E5">
        <v>295.39999999999998</v>
      </c>
      <c r="F5">
        <v>86.83</v>
      </c>
      <c r="I5">
        <v>4.9874999999999999E-5</v>
      </c>
      <c r="J5">
        <v>116.4</v>
      </c>
      <c r="K5">
        <v>87.58</v>
      </c>
      <c r="O5">
        <v>4.9874999999999999E-5</v>
      </c>
      <c r="P5">
        <v>144.1</v>
      </c>
      <c r="Q5">
        <v>88.57</v>
      </c>
    </row>
    <row r="6" spans="3:17" x14ac:dyDescent="0.2">
      <c r="D6">
        <v>5.5264000000000005E-5</v>
      </c>
      <c r="E6">
        <v>369.3</v>
      </c>
      <c r="F6">
        <v>86.52</v>
      </c>
      <c r="I6">
        <v>6.2799999999999995E-5</v>
      </c>
      <c r="J6">
        <v>145.80000000000001</v>
      </c>
      <c r="K6">
        <v>87.24</v>
      </c>
      <c r="O6">
        <v>6.2799999999999995E-5</v>
      </c>
      <c r="P6">
        <v>181.3</v>
      </c>
      <c r="Q6">
        <v>88.52</v>
      </c>
    </row>
    <row r="7" spans="3:17" x14ac:dyDescent="0.2">
      <c r="D7">
        <v>6.9564000000000014E-5</v>
      </c>
      <c r="E7">
        <v>461.8</v>
      </c>
      <c r="F7">
        <v>86.28</v>
      </c>
      <c r="I7">
        <v>7.9050000000000011E-5</v>
      </c>
      <c r="J7">
        <v>182.3</v>
      </c>
      <c r="K7">
        <v>86.91</v>
      </c>
      <c r="O7">
        <v>7.9050000000000011E-5</v>
      </c>
      <c r="P7">
        <v>227</v>
      </c>
      <c r="Q7">
        <v>88.45</v>
      </c>
    </row>
    <row r="8" spans="3:17" x14ac:dyDescent="0.2">
      <c r="D8">
        <v>8.7582000000000003E-5</v>
      </c>
      <c r="E8">
        <v>576.70000000000005</v>
      </c>
      <c r="F8">
        <v>85.93</v>
      </c>
      <c r="I8">
        <v>9.9524999999999993E-5</v>
      </c>
      <c r="J8">
        <v>226.8</v>
      </c>
      <c r="K8">
        <v>86.54</v>
      </c>
      <c r="O8">
        <v>9.9524999999999993E-5</v>
      </c>
      <c r="P8">
        <v>284.89999999999998</v>
      </c>
      <c r="Q8">
        <v>88.18</v>
      </c>
    </row>
    <row r="9" spans="3:17" x14ac:dyDescent="0.2">
      <c r="D9">
        <v>1.10264E-4</v>
      </c>
      <c r="E9">
        <v>720.1</v>
      </c>
      <c r="F9">
        <v>85.47</v>
      </c>
      <c r="I9">
        <v>1.2530000000000001E-4</v>
      </c>
      <c r="J9">
        <v>281.3</v>
      </c>
      <c r="K9">
        <v>86.79</v>
      </c>
      <c r="O9">
        <v>1.2530000000000001E-4</v>
      </c>
      <c r="P9">
        <v>358.2</v>
      </c>
      <c r="Q9">
        <v>87.74</v>
      </c>
    </row>
    <row r="10" spans="3:17" x14ac:dyDescent="0.2">
      <c r="D10">
        <v>1.2999999999999999E-4</v>
      </c>
      <c r="E10">
        <v>837.9</v>
      </c>
      <c r="F10">
        <v>84.88</v>
      </c>
      <c r="I10">
        <v>1.4000000000000001E-4</v>
      </c>
      <c r="J10">
        <v>331.4</v>
      </c>
      <c r="K10">
        <v>86.75</v>
      </c>
      <c r="O10">
        <v>1.4000000000000001E-4</v>
      </c>
      <c r="P10">
        <v>407</v>
      </c>
      <c r="Q10">
        <v>87.09</v>
      </c>
    </row>
    <row r="11" spans="3:17" x14ac:dyDescent="0.2">
      <c r="D11">
        <v>1.3882E-4</v>
      </c>
      <c r="E11">
        <v>897.5</v>
      </c>
      <c r="F11">
        <v>84.86</v>
      </c>
      <c r="I11">
        <v>1.5775000000000001E-4</v>
      </c>
      <c r="J11">
        <v>351.2</v>
      </c>
      <c r="K11">
        <v>87.43</v>
      </c>
      <c r="O11">
        <v>1.5775000000000001E-4</v>
      </c>
      <c r="P11">
        <v>448.6</v>
      </c>
      <c r="Q11">
        <v>87.03</v>
      </c>
    </row>
    <row r="12" spans="3:17" x14ac:dyDescent="0.2">
      <c r="D12">
        <v>1.6367000000000001E-4</v>
      </c>
      <c r="E12">
        <v>1038</v>
      </c>
      <c r="F12">
        <v>84.48</v>
      </c>
      <c r="I12">
        <v>1.7626000000000002E-4</v>
      </c>
      <c r="J12">
        <v>413.1</v>
      </c>
      <c r="K12">
        <v>86.51</v>
      </c>
      <c r="O12">
        <v>1.7626000000000002E-4</v>
      </c>
      <c r="P12">
        <v>510.2</v>
      </c>
      <c r="Q12">
        <v>86.73</v>
      </c>
    </row>
    <row r="13" spans="3:17" x14ac:dyDescent="0.2">
      <c r="D13">
        <v>1.7474600000000001E-4</v>
      </c>
      <c r="E13">
        <v>1115</v>
      </c>
      <c r="F13">
        <v>84.25</v>
      </c>
      <c r="I13">
        <v>1.9857500000000002E-4</v>
      </c>
      <c r="J13">
        <v>443.7</v>
      </c>
      <c r="K13">
        <v>87.51</v>
      </c>
      <c r="O13">
        <v>1.9857500000000002E-4</v>
      </c>
      <c r="P13">
        <v>558.20000000000005</v>
      </c>
      <c r="Q13">
        <v>86.4</v>
      </c>
    </row>
    <row r="14" spans="3:17" x14ac:dyDescent="0.2">
      <c r="D14">
        <v>2.0604999999999999E-4</v>
      </c>
      <c r="E14">
        <v>1289</v>
      </c>
      <c r="F14">
        <v>84.07</v>
      </c>
      <c r="I14">
        <v>2.219E-4</v>
      </c>
      <c r="J14">
        <v>515.70000000000005</v>
      </c>
      <c r="K14">
        <v>86.27</v>
      </c>
      <c r="O14">
        <v>2.219E-4</v>
      </c>
      <c r="P14">
        <v>638.4</v>
      </c>
      <c r="Q14">
        <v>86.34</v>
      </c>
    </row>
    <row r="15" spans="3:17" x14ac:dyDescent="0.2">
      <c r="D15">
        <v>2.2000000000000003E-4</v>
      </c>
      <c r="E15">
        <v>1384</v>
      </c>
      <c r="F15">
        <v>83.88</v>
      </c>
      <c r="I15">
        <v>2.5000000000000001E-4</v>
      </c>
      <c r="J15">
        <v>551.79999999999995</v>
      </c>
      <c r="K15">
        <v>86.43</v>
      </c>
      <c r="O15">
        <v>2.5000000000000001E-4</v>
      </c>
      <c r="P15">
        <v>698.1</v>
      </c>
      <c r="Q15">
        <v>86.42</v>
      </c>
    </row>
    <row r="16" spans="3:17" x14ac:dyDescent="0.2">
      <c r="D16">
        <v>2.5934999999999999E-4</v>
      </c>
      <c r="E16">
        <v>1598</v>
      </c>
      <c r="F16">
        <v>83.7</v>
      </c>
      <c r="I16">
        <v>2.7930000000000001E-4</v>
      </c>
      <c r="J16">
        <v>643.1</v>
      </c>
      <c r="K16">
        <v>86.08</v>
      </c>
      <c r="O16">
        <v>2.7930000000000001E-4</v>
      </c>
      <c r="P16">
        <v>798</v>
      </c>
      <c r="Q16">
        <v>85.92</v>
      </c>
    </row>
    <row r="17" spans="4:17" x14ac:dyDescent="0.2">
      <c r="D17">
        <v>2.7698000000000002E-4</v>
      </c>
      <c r="E17">
        <v>1726</v>
      </c>
      <c r="F17">
        <v>83.32</v>
      </c>
      <c r="I17">
        <v>3.1475000000000003E-4</v>
      </c>
      <c r="J17">
        <v>673.5</v>
      </c>
      <c r="K17">
        <v>86.49</v>
      </c>
      <c r="O17">
        <v>3.1475000000000003E-4</v>
      </c>
      <c r="P17">
        <v>881.5</v>
      </c>
      <c r="Q17">
        <v>85.89</v>
      </c>
    </row>
    <row r="18" spans="4:17" x14ac:dyDescent="0.2">
      <c r="D18">
        <v>3.2655999999999999E-4</v>
      </c>
      <c r="E18">
        <v>1979</v>
      </c>
      <c r="F18">
        <v>83.35</v>
      </c>
      <c r="I18">
        <v>3.5167999999999999E-4</v>
      </c>
      <c r="J18">
        <v>802.3</v>
      </c>
      <c r="K18">
        <v>85.84</v>
      </c>
      <c r="O18">
        <v>3.5167999999999999E-4</v>
      </c>
      <c r="P18">
        <v>995.5</v>
      </c>
      <c r="Q18">
        <v>85.44</v>
      </c>
    </row>
    <row r="19" spans="4:17" x14ac:dyDescent="0.2">
      <c r="D19">
        <v>3.4870000000000002E-4</v>
      </c>
      <c r="E19">
        <v>2130</v>
      </c>
      <c r="F19">
        <v>82.79</v>
      </c>
      <c r="I19">
        <v>3.9625000000000001E-4</v>
      </c>
      <c r="J19">
        <v>854.3</v>
      </c>
      <c r="K19">
        <v>85.59</v>
      </c>
      <c r="O19">
        <v>3.9625000000000001E-4</v>
      </c>
      <c r="P19">
        <v>1091</v>
      </c>
      <c r="Q19">
        <v>85.7</v>
      </c>
    </row>
    <row r="20" spans="4:17" x14ac:dyDescent="0.2">
      <c r="D20">
        <v>4.1105999999999998E-4</v>
      </c>
      <c r="E20">
        <v>2456</v>
      </c>
      <c r="F20">
        <v>82.99</v>
      </c>
      <c r="I20">
        <v>4.4268000000000004E-4</v>
      </c>
      <c r="J20">
        <v>1001</v>
      </c>
      <c r="K20">
        <v>85.64</v>
      </c>
      <c r="O20">
        <v>4.4268000000000004E-4</v>
      </c>
      <c r="P20">
        <v>1239</v>
      </c>
      <c r="Q20">
        <v>84.94</v>
      </c>
    </row>
    <row r="21" spans="4:17" x14ac:dyDescent="0.2">
      <c r="D21">
        <v>4.3890000000000004E-4</v>
      </c>
      <c r="E21">
        <v>2642</v>
      </c>
      <c r="F21">
        <v>82.32</v>
      </c>
      <c r="I21">
        <v>4.9875000000000006E-4</v>
      </c>
      <c r="J21">
        <v>1054</v>
      </c>
      <c r="K21">
        <v>85.03</v>
      </c>
      <c r="O21">
        <v>4.9875000000000006E-4</v>
      </c>
      <c r="P21">
        <v>1365</v>
      </c>
      <c r="Q21">
        <v>85.34</v>
      </c>
    </row>
    <row r="22" spans="4:17" x14ac:dyDescent="0.2">
      <c r="D22">
        <v>5.1752999999999999E-4</v>
      </c>
      <c r="E22">
        <v>3055</v>
      </c>
      <c r="F22">
        <v>82.4</v>
      </c>
      <c r="I22">
        <v>5.5734000000000003E-4</v>
      </c>
      <c r="J22">
        <v>1251</v>
      </c>
      <c r="K22">
        <v>85.26</v>
      </c>
      <c r="O22">
        <v>5.5734000000000003E-4</v>
      </c>
      <c r="P22">
        <v>1541</v>
      </c>
      <c r="Q22">
        <v>84.46</v>
      </c>
    </row>
    <row r="23" spans="4:17" x14ac:dyDescent="0.2">
      <c r="D23">
        <v>5.5263999999999997E-4</v>
      </c>
      <c r="E23">
        <v>3247</v>
      </c>
      <c r="F23">
        <v>81.760000000000005</v>
      </c>
      <c r="I23">
        <v>6.2799999999999998E-4</v>
      </c>
      <c r="J23">
        <v>1335</v>
      </c>
      <c r="K23">
        <v>84.24</v>
      </c>
      <c r="O23">
        <v>6.2799999999999998E-4</v>
      </c>
      <c r="P23">
        <v>1686</v>
      </c>
      <c r="Q23">
        <v>84.97</v>
      </c>
    </row>
    <row r="24" spans="4:17" x14ac:dyDescent="0.2">
      <c r="D24">
        <v>6.5155999999999992E-4</v>
      </c>
      <c r="E24">
        <v>3803</v>
      </c>
      <c r="F24">
        <v>81.22</v>
      </c>
      <c r="I24">
        <v>7.0167999999999999E-4</v>
      </c>
      <c r="J24">
        <v>1563</v>
      </c>
      <c r="K24">
        <v>84.6</v>
      </c>
      <c r="O24">
        <v>7.0167999999999999E-4</v>
      </c>
      <c r="P24">
        <v>1911</v>
      </c>
      <c r="Q24">
        <v>84.01</v>
      </c>
    </row>
    <row r="25" spans="4:17" x14ac:dyDescent="0.2">
      <c r="D25">
        <v>6.9563999999999997E-4</v>
      </c>
      <c r="E25">
        <v>4004</v>
      </c>
      <c r="F25">
        <v>80.959999999999994</v>
      </c>
      <c r="I25">
        <v>7.9049999999999997E-4</v>
      </c>
      <c r="J25">
        <v>1645</v>
      </c>
      <c r="K25">
        <v>84.5</v>
      </c>
      <c r="O25">
        <v>7.9049999999999997E-4</v>
      </c>
      <c r="P25">
        <v>2104</v>
      </c>
      <c r="Q25">
        <v>84.23</v>
      </c>
    </row>
    <row r="26" spans="4:17" x14ac:dyDescent="0.2">
      <c r="D26">
        <v>8.2030000000000004E-4</v>
      </c>
      <c r="E26">
        <v>4688</v>
      </c>
      <c r="F26">
        <v>79.48</v>
      </c>
      <c r="I26">
        <v>8.8340000000000011E-4</v>
      </c>
      <c r="J26">
        <v>1943</v>
      </c>
      <c r="K26">
        <v>83.61</v>
      </c>
      <c r="O26">
        <v>8.8340000000000011E-4</v>
      </c>
      <c r="P26">
        <v>2372</v>
      </c>
      <c r="Q26">
        <v>83.58</v>
      </c>
    </row>
    <row r="27" spans="4:17" x14ac:dyDescent="0.2">
      <c r="D27">
        <v>8.7582000000000003E-4</v>
      </c>
      <c r="E27">
        <v>4916</v>
      </c>
      <c r="F27">
        <v>80.37</v>
      </c>
      <c r="I27">
        <v>9.9525000000000004E-4</v>
      </c>
      <c r="J27">
        <v>2079</v>
      </c>
      <c r="K27">
        <v>83.6</v>
      </c>
      <c r="O27">
        <v>9.9525000000000004E-4</v>
      </c>
      <c r="P27">
        <v>2581</v>
      </c>
      <c r="Q27">
        <v>83.94</v>
      </c>
    </row>
    <row r="28" spans="4:17" x14ac:dyDescent="0.2">
      <c r="D28">
        <v>1E-3</v>
      </c>
      <c r="E28">
        <v>5555</v>
      </c>
      <c r="F28">
        <v>79.86</v>
      </c>
      <c r="I28">
        <v>1E-3</v>
      </c>
      <c r="J28">
        <v>2296</v>
      </c>
      <c r="K28">
        <v>82.98</v>
      </c>
      <c r="O28">
        <v>1E-3</v>
      </c>
      <c r="P28">
        <v>2878</v>
      </c>
      <c r="Q28">
        <v>82.44</v>
      </c>
    </row>
    <row r="29" spans="4:17" x14ac:dyDescent="0.2">
      <c r="D29">
        <v>1.0325899999999999E-3</v>
      </c>
      <c r="E29">
        <v>5684</v>
      </c>
      <c r="F29">
        <v>78.23</v>
      </c>
      <c r="I29">
        <v>1.11202E-3</v>
      </c>
      <c r="J29">
        <v>2397</v>
      </c>
      <c r="K29">
        <v>82.76</v>
      </c>
      <c r="O29">
        <v>1.11202E-3</v>
      </c>
      <c r="P29">
        <v>2944</v>
      </c>
      <c r="Q29">
        <v>83.06</v>
      </c>
    </row>
    <row r="30" spans="4:17" x14ac:dyDescent="0.2">
      <c r="D30">
        <v>1.10264E-3</v>
      </c>
      <c r="E30">
        <v>6038</v>
      </c>
      <c r="F30">
        <v>79.680000000000007</v>
      </c>
      <c r="I30">
        <v>1.253E-3</v>
      </c>
      <c r="J30">
        <v>2579</v>
      </c>
      <c r="K30">
        <v>83.15</v>
      </c>
      <c r="O30">
        <v>1.253E-3</v>
      </c>
      <c r="P30">
        <v>3202</v>
      </c>
      <c r="Q30">
        <v>83.35</v>
      </c>
    </row>
    <row r="31" spans="4:17" x14ac:dyDescent="0.2">
      <c r="D31">
        <v>1.2590000000000001E-3</v>
      </c>
      <c r="E31">
        <v>6666</v>
      </c>
      <c r="F31">
        <v>78.64</v>
      </c>
      <c r="I31">
        <v>1.2590000000000001E-3</v>
      </c>
      <c r="J31">
        <v>2799</v>
      </c>
      <c r="K31">
        <v>82.5</v>
      </c>
      <c r="O31">
        <v>1.2590000000000001E-3</v>
      </c>
      <c r="P31">
        <v>3560</v>
      </c>
      <c r="Q31">
        <v>81.790000000000006</v>
      </c>
    </row>
    <row r="32" spans="4:17" x14ac:dyDescent="0.2">
      <c r="D32">
        <v>1.2999999999999999E-3</v>
      </c>
      <c r="E32">
        <v>7001</v>
      </c>
      <c r="F32">
        <v>78.430000000000007</v>
      </c>
      <c r="I32">
        <v>1.4000000000000002E-3</v>
      </c>
      <c r="J32">
        <v>2969</v>
      </c>
      <c r="K32">
        <v>82.68</v>
      </c>
      <c r="O32">
        <v>1.4000000000000002E-3</v>
      </c>
      <c r="P32">
        <v>3637</v>
      </c>
      <c r="Q32">
        <v>82.33</v>
      </c>
    </row>
    <row r="33" spans="4:17" x14ac:dyDescent="0.2">
      <c r="D33">
        <v>1.3882E-3</v>
      </c>
      <c r="E33">
        <v>7443</v>
      </c>
      <c r="F33">
        <v>78.86</v>
      </c>
      <c r="I33">
        <v>1.5775000000000001E-3</v>
      </c>
      <c r="J33">
        <v>3096</v>
      </c>
      <c r="K33">
        <v>83.68</v>
      </c>
      <c r="O33">
        <v>1.5775000000000001E-3</v>
      </c>
      <c r="P33">
        <v>4026</v>
      </c>
      <c r="Q33">
        <v>82.31</v>
      </c>
    </row>
    <row r="34" spans="4:17" x14ac:dyDescent="0.2">
      <c r="D34">
        <v>1.585E-3</v>
      </c>
      <c r="E34">
        <v>8133</v>
      </c>
      <c r="F34">
        <v>77.95</v>
      </c>
      <c r="I34">
        <v>1.585E-3</v>
      </c>
      <c r="J34">
        <v>3449</v>
      </c>
      <c r="K34">
        <v>82.01</v>
      </c>
      <c r="O34">
        <v>1.585E-3</v>
      </c>
      <c r="P34">
        <v>4389</v>
      </c>
      <c r="Q34">
        <v>81.16</v>
      </c>
    </row>
    <row r="35" spans="4:17" x14ac:dyDescent="0.2">
      <c r="D35">
        <v>1.6367E-3</v>
      </c>
      <c r="E35">
        <v>8824</v>
      </c>
      <c r="F35">
        <v>77.2</v>
      </c>
      <c r="I35">
        <v>1.7626000000000002E-3</v>
      </c>
      <c r="J35">
        <v>3730</v>
      </c>
      <c r="K35">
        <v>82</v>
      </c>
      <c r="O35">
        <v>1.7626000000000002E-3</v>
      </c>
      <c r="P35">
        <v>4473</v>
      </c>
      <c r="Q35">
        <v>81.78</v>
      </c>
    </row>
    <row r="36" spans="4:17" x14ac:dyDescent="0.2">
      <c r="D36">
        <v>1.7474600000000002E-3</v>
      </c>
      <c r="E36">
        <v>9087</v>
      </c>
      <c r="F36">
        <v>78.06</v>
      </c>
      <c r="I36">
        <v>1.9857500000000001E-3</v>
      </c>
      <c r="J36">
        <v>3881</v>
      </c>
      <c r="K36">
        <v>81.95</v>
      </c>
      <c r="O36">
        <v>1.9857500000000001E-3</v>
      </c>
      <c r="P36">
        <v>4932</v>
      </c>
      <c r="Q36">
        <v>82.16</v>
      </c>
    </row>
    <row r="37" spans="4:17" x14ac:dyDescent="0.2">
      <c r="D37">
        <v>1.9949999999999998E-3</v>
      </c>
      <c r="E37">
        <v>9897</v>
      </c>
      <c r="F37">
        <v>77.34</v>
      </c>
      <c r="I37">
        <v>1.9949999999999998E-3</v>
      </c>
      <c r="J37">
        <v>4244</v>
      </c>
      <c r="K37">
        <v>81.569999999999993</v>
      </c>
      <c r="O37">
        <v>1.9949999999999998E-3</v>
      </c>
      <c r="P37">
        <v>5416</v>
      </c>
      <c r="Q37">
        <v>80.41</v>
      </c>
    </row>
    <row r="38" spans="4:17" x14ac:dyDescent="0.2">
      <c r="D38">
        <v>2.0604999999999998E-3</v>
      </c>
      <c r="E38">
        <v>10540</v>
      </c>
      <c r="F38">
        <v>77.37</v>
      </c>
      <c r="I38">
        <v>2.2190000000000001E-3</v>
      </c>
      <c r="J38">
        <v>4561</v>
      </c>
      <c r="K38">
        <v>81.64</v>
      </c>
      <c r="O38">
        <v>2.2190000000000001E-3</v>
      </c>
      <c r="P38">
        <v>5535</v>
      </c>
      <c r="Q38">
        <v>81.03</v>
      </c>
    </row>
    <row r="39" spans="4:17" x14ac:dyDescent="0.2">
      <c r="D39">
        <v>2.2000000000000001E-3</v>
      </c>
      <c r="E39">
        <v>11090</v>
      </c>
      <c r="F39">
        <v>77.400000000000006</v>
      </c>
      <c r="I39">
        <v>2.5000000000000001E-3</v>
      </c>
      <c r="J39">
        <v>4805</v>
      </c>
      <c r="K39">
        <v>81.64</v>
      </c>
      <c r="O39">
        <v>2.5000000000000001E-3</v>
      </c>
      <c r="P39">
        <v>6092</v>
      </c>
      <c r="Q39">
        <v>81.62</v>
      </c>
    </row>
    <row r="40" spans="4:17" x14ac:dyDescent="0.2">
      <c r="D40">
        <v>2.5120000000000003E-3</v>
      </c>
      <c r="E40">
        <v>12030</v>
      </c>
      <c r="F40">
        <v>76.7</v>
      </c>
      <c r="I40">
        <v>2.5120000000000003E-3</v>
      </c>
      <c r="J40">
        <v>5224</v>
      </c>
      <c r="K40">
        <v>81.150000000000006</v>
      </c>
      <c r="O40">
        <v>2.5120000000000003E-3</v>
      </c>
      <c r="P40">
        <v>6656</v>
      </c>
      <c r="Q40">
        <v>79.63</v>
      </c>
    </row>
    <row r="41" spans="4:17" x14ac:dyDescent="0.2">
      <c r="D41">
        <v>2.5934999999999999E-3</v>
      </c>
      <c r="E41">
        <v>12980</v>
      </c>
      <c r="F41">
        <v>76.55</v>
      </c>
      <c r="I41">
        <v>2.7930000000000003E-3</v>
      </c>
      <c r="J41">
        <v>5671</v>
      </c>
      <c r="K41">
        <v>81.31</v>
      </c>
      <c r="O41">
        <v>2.7930000000000003E-3</v>
      </c>
      <c r="P41">
        <v>6806</v>
      </c>
      <c r="Q41">
        <v>80.37</v>
      </c>
    </row>
    <row r="42" spans="4:17" x14ac:dyDescent="0.2">
      <c r="D42">
        <v>2.7697999999999998E-3</v>
      </c>
      <c r="E42">
        <v>13530</v>
      </c>
      <c r="F42">
        <v>76.569999999999993</v>
      </c>
      <c r="I42">
        <v>3.1474999999999997E-3</v>
      </c>
      <c r="J42">
        <v>5910</v>
      </c>
      <c r="K42">
        <v>81.88</v>
      </c>
      <c r="O42">
        <v>3.1474999999999997E-3</v>
      </c>
      <c r="P42">
        <v>7498</v>
      </c>
      <c r="Q42">
        <v>80.94</v>
      </c>
    </row>
    <row r="43" spans="4:17" x14ac:dyDescent="0.2">
      <c r="D43">
        <v>3.1620000000000003E-3</v>
      </c>
      <c r="E43">
        <v>14660</v>
      </c>
      <c r="F43">
        <v>76.17</v>
      </c>
      <c r="I43">
        <v>3.1620000000000003E-3</v>
      </c>
      <c r="J43">
        <v>6432</v>
      </c>
      <c r="K43">
        <v>80.73</v>
      </c>
      <c r="O43">
        <v>3.1620000000000003E-3</v>
      </c>
      <c r="P43">
        <v>8153</v>
      </c>
      <c r="Q43">
        <v>78.87</v>
      </c>
    </row>
    <row r="44" spans="4:17" x14ac:dyDescent="0.2">
      <c r="D44">
        <v>3.2655999999999996E-3</v>
      </c>
      <c r="E44">
        <v>15530</v>
      </c>
      <c r="F44">
        <v>76.16</v>
      </c>
      <c r="I44">
        <v>3.5167999999999996E-3</v>
      </c>
      <c r="J44">
        <v>6899</v>
      </c>
      <c r="K44">
        <v>80.81</v>
      </c>
      <c r="O44">
        <v>3.5167999999999996E-3</v>
      </c>
      <c r="P44">
        <v>8379</v>
      </c>
      <c r="Q44">
        <v>79.63</v>
      </c>
    </row>
    <row r="45" spans="4:17" x14ac:dyDescent="0.2">
      <c r="D45">
        <v>3.4870000000000001E-3</v>
      </c>
      <c r="E45">
        <v>16420</v>
      </c>
      <c r="F45">
        <v>76.03</v>
      </c>
      <c r="I45">
        <v>3.9624999999999999E-3</v>
      </c>
      <c r="J45">
        <v>7334</v>
      </c>
      <c r="K45">
        <v>80.849999999999994</v>
      </c>
      <c r="O45">
        <v>3.9624999999999999E-3</v>
      </c>
      <c r="P45">
        <v>9196</v>
      </c>
      <c r="Q45">
        <v>80.260000000000005</v>
      </c>
    </row>
    <row r="46" spans="4:17" x14ac:dyDescent="0.2">
      <c r="D46">
        <v>3.9810000000000002E-3</v>
      </c>
      <c r="E46">
        <v>17890</v>
      </c>
      <c r="F46">
        <v>75.36</v>
      </c>
      <c r="I46">
        <v>3.9810000000000002E-3</v>
      </c>
      <c r="J46">
        <v>7936</v>
      </c>
      <c r="K46">
        <v>80.13</v>
      </c>
      <c r="O46">
        <v>3.9810000000000002E-3</v>
      </c>
      <c r="P46">
        <v>9974</v>
      </c>
      <c r="Q46">
        <v>78.13</v>
      </c>
    </row>
    <row r="47" spans="4:17" x14ac:dyDescent="0.2">
      <c r="D47">
        <v>4.1105999999999998E-3</v>
      </c>
      <c r="E47">
        <v>19060</v>
      </c>
      <c r="F47">
        <v>74.739999999999995</v>
      </c>
      <c r="I47">
        <v>4.4267999999999998E-3</v>
      </c>
      <c r="J47">
        <v>8492</v>
      </c>
      <c r="K47">
        <v>79.84</v>
      </c>
      <c r="O47">
        <v>4.4267999999999998E-3</v>
      </c>
      <c r="P47">
        <v>10250</v>
      </c>
      <c r="Q47">
        <v>79.05</v>
      </c>
    </row>
    <row r="48" spans="4:17" x14ac:dyDescent="0.2">
      <c r="D48">
        <v>4.3890000000000005E-3</v>
      </c>
      <c r="E48">
        <v>19990</v>
      </c>
      <c r="F48">
        <v>75.42</v>
      </c>
      <c r="I48">
        <v>4.9875000000000006E-3</v>
      </c>
      <c r="J48">
        <v>8878</v>
      </c>
      <c r="K48">
        <v>79.89</v>
      </c>
      <c r="O48">
        <v>4.9875000000000006E-3</v>
      </c>
      <c r="P48">
        <v>11320</v>
      </c>
      <c r="Q48">
        <v>79.930000000000007</v>
      </c>
    </row>
    <row r="49" spans="4:17" x14ac:dyDescent="0.2">
      <c r="D49">
        <v>5.012E-3</v>
      </c>
      <c r="E49">
        <v>21820</v>
      </c>
      <c r="F49">
        <v>73.959999999999994</v>
      </c>
      <c r="I49">
        <v>5.012E-3</v>
      </c>
      <c r="J49">
        <v>9806</v>
      </c>
      <c r="K49">
        <v>79.040000000000006</v>
      </c>
      <c r="O49">
        <v>5.012E-3</v>
      </c>
      <c r="P49">
        <v>12160</v>
      </c>
      <c r="Q49">
        <v>77.53</v>
      </c>
    </row>
    <row r="50" spans="4:17" x14ac:dyDescent="0.2">
      <c r="D50">
        <v>5.1752999999999999E-3</v>
      </c>
      <c r="E50">
        <v>22450</v>
      </c>
      <c r="F50">
        <v>74.89</v>
      </c>
      <c r="I50">
        <v>5.5734000000000001E-3</v>
      </c>
      <c r="J50">
        <v>10340</v>
      </c>
      <c r="K50">
        <v>79.36</v>
      </c>
      <c r="O50">
        <v>5.5734000000000001E-3</v>
      </c>
      <c r="P50">
        <v>12580</v>
      </c>
      <c r="Q50">
        <v>78.290000000000006</v>
      </c>
    </row>
    <row r="51" spans="4:17" x14ac:dyDescent="0.2">
      <c r="D51">
        <v>5.5264000000000008E-3</v>
      </c>
      <c r="E51">
        <v>24100</v>
      </c>
      <c r="F51">
        <v>74.62</v>
      </c>
      <c r="I51">
        <v>6.28E-3</v>
      </c>
      <c r="J51">
        <v>10930</v>
      </c>
      <c r="K51">
        <v>79.53</v>
      </c>
      <c r="O51">
        <v>6.28E-3</v>
      </c>
      <c r="P51">
        <v>13850</v>
      </c>
      <c r="Q51">
        <v>79.02</v>
      </c>
    </row>
    <row r="52" spans="4:17" x14ac:dyDescent="0.2">
      <c r="D52">
        <v>6.3100000000000005E-3</v>
      </c>
      <c r="E52">
        <v>26320</v>
      </c>
      <c r="F52">
        <v>72.040000000000006</v>
      </c>
      <c r="I52">
        <v>6.3100000000000005E-3</v>
      </c>
      <c r="J52">
        <v>12010</v>
      </c>
      <c r="K52">
        <v>77.28</v>
      </c>
      <c r="O52">
        <v>6.3100000000000005E-3</v>
      </c>
      <c r="P52">
        <v>14800</v>
      </c>
      <c r="Q52">
        <v>77.05</v>
      </c>
    </row>
    <row r="53" spans="4:17" x14ac:dyDescent="0.2">
      <c r="D53">
        <v>6.515599999999999E-3</v>
      </c>
      <c r="E53">
        <v>27050</v>
      </c>
      <c r="F53">
        <v>74.040000000000006</v>
      </c>
      <c r="I53">
        <v>7.0168000000000001E-3</v>
      </c>
      <c r="J53">
        <v>12710</v>
      </c>
      <c r="K53">
        <v>78.599999999999994</v>
      </c>
      <c r="O53">
        <v>7.0168000000000001E-3</v>
      </c>
      <c r="P53">
        <v>15370</v>
      </c>
      <c r="Q53">
        <v>77.72</v>
      </c>
    </row>
    <row r="54" spans="4:17" x14ac:dyDescent="0.2">
      <c r="D54">
        <v>6.9564000000000006E-3</v>
      </c>
      <c r="E54">
        <v>29270</v>
      </c>
      <c r="F54">
        <v>73.8</v>
      </c>
      <c r="I54">
        <v>7.9050000000000006E-3</v>
      </c>
      <c r="J54">
        <v>13610</v>
      </c>
      <c r="K54">
        <v>79.95</v>
      </c>
      <c r="O54">
        <v>7.9050000000000006E-3</v>
      </c>
      <c r="P54">
        <v>16940</v>
      </c>
      <c r="Q54">
        <v>78.44</v>
      </c>
    </row>
    <row r="55" spans="4:17" x14ac:dyDescent="0.2">
      <c r="D55">
        <v>7.9430000000000004E-3</v>
      </c>
      <c r="E55">
        <v>31250</v>
      </c>
      <c r="F55">
        <v>70.78</v>
      </c>
      <c r="I55">
        <v>7.9430000000000004E-3</v>
      </c>
      <c r="J55">
        <v>14470</v>
      </c>
      <c r="K55">
        <v>76</v>
      </c>
      <c r="O55">
        <v>7.9430000000000004E-3</v>
      </c>
      <c r="P55">
        <v>18070</v>
      </c>
      <c r="Q55">
        <v>76.45</v>
      </c>
    </row>
    <row r="56" spans="4:17" x14ac:dyDescent="0.2">
      <c r="D56">
        <v>8.2030000000000002E-3</v>
      </c>
      <c r="E56">
        <v>33510</v>
      </c>
      <c r="F56">
        <v>71.59</v>
      </c>
      <c r="I56">
        <v>8.8339999999999998E-3</v>
      </c>
      <c r="J56">
        <v>15630</v>
      </c>
      <c r="K56">
        <v>77.91</v>
      </c>
      <c r="O56">
        <v>8.8339999999999998E-3</v>
      </c>
      <c r="P56">
        <v>18610</v>
      </c>
      <c r="Q56">
        <v>77.099999999999994</v>
      </c>
    </row>
    <row r="57" spans="4:17" x14ac:dyDescent="0.2">
      <c r="D57">
        <v>8.7582000000000007E-3</v>
      </c>
      <c r="E57">
        <v>35160</v>
      </c>
      <c r="F57">
        <v>73.069999999999993</v>
      </c>
      <c r="I57">
        <v>9.9524999999999995E-3</v>
      </c>
      <c r="J57">
        <v>16270</v>
      </c>
      <c r="K57">
        <v>78.78</v>
      </c>
      <c r="O57">
        <v>9.9524999999999995E-3</v>
      </c>
      <c r="P57">
        <v>20560</v>
      </c>
      <c r="Q57">
        <v>78.239999999999995</v>
      </c>
    </row>
    <row r="58" spans="4:17" x14ac:dyDescent="0.2">
      <c r="D58">
        <v>0.01</v>
      </c>
      <c r="E58">
        <v>37720</v>
      </c>
      <c r="F58">
        <v>70.92</v>
      </c>
      <c r="I58">
        <v>0.01</v>
      </c>
      <c r="J58">
        <v>18790</v>
      </c>
      <c r="K58">
        <v>75.650000000000006</v>
      </c>
      <c r="O58">
        <v>0.01</v>
      </c>
      <c r="P58">
        <v>23150</v>
      </c>
      <c r="Q58">
        <v>74.2</v>
      </c>
    </row>
    <row r="59" spans="4:17" x14ac:dyDescent="0.2">
      <c r="D59">
        <v>1.0000000000000002E-2</v>
      </c>
      <c r="E59">
        <v>37720</v>
      </c>
      <c r="F59">
        <v>70.94</v>
      </c>
      <c r="I59">
        <v>1.0000000000000002E-2</v>
      </c>
      <c r="J59">
        <v>17640</v>
      </c>
      <c r="K59">
        <v>76.17</v>
      </c>
      <c r="O59">
        <v>1.0000000000000002E-2</v>
      </c>
      <c r="P59">
        <v>21910</v>
      </c>
      <c r="Q59">
        <v>75.45</v>
      </c>
    </row>
    <row r="60" spans="4:17" x14ac:dyDescent="0.2">
      <c r="D60">
        <v>1.0325899999999999E-2</v>
      </c>
      <c r="E60">
        <v>40370</v>
      </c>
      <c r="F60">
        <v>72.959999999999994</v>
      </c>
      <c r="I60">
        <v>1.11202E-2</v>
      </c>
      <c r="J60">
        <v>19090</v>
      </c>
      <c r="K60">
        <v>76.81</v>
      </c>
      <c r="O60">
        <v>1.11202E-2</v>
      </c>
      <c r="P60">
        <v>22700</v>
      </c>
      <c r="Q60">
        <v>76.5</v>
      </c>
    </row>
    <row r="61" spans="4:17" x14ac:dyDescent="0.2">
      <c r="D61">
        <v>1.10264E-2</v>
      </c>
      <c r="E61">
        <v>42350</v>
      </c>
      <c r="F61">
        <v>72.67</v>
      </c>
      <c r="I61">
        <v>1.2529999999999999E-2</v>
      </c>
      <c r="J61">
        <v>20050</v>
      </c>
      <c r="K61">
        <v>78.5</v>
      </c>
      <c r="O61">
        <v>1.2529999999999999E-2</v>
      </c>
      <c r="P61">
        <v>25170</v>
      </c>
      <c r="Q61">
        <v>77.44</v>
      </c>
    </row>
    <row r="62" spans="4:17" x14ac:dyDescent="0.2">
      <c r="D62">
        <v>1.259E-2</v>
      </c>
      <c r="E62">
        <v>44800</v>
      </c>
      <c r="F62">
        <v>70.150000000000006</v>
      </c>
      <c r="I62">
        <v>1.259E-2</v>
      </c>
      <c r="J62">
        <v>22450</v>
      </c>
      <c r="K62">
        <v>74.760000000000005</v>
      </c>
      <c r="O62">
        <v>1.259E-2</v>
      </c>
      <c r="P62">
        <v>28060</v>
      </c>
      <c r="Q62">
        <v>73.63</v>
      </c>
    </row>
    <row r="63" spans="4:17" x14ac:dyDescent="0.2">
      <c r="D63">
        <v>1.2590000000000002E-2</v>
      </c>
      <c r="E63">
        <v>46540</v>
      </c>
      <c r="F63">
        <v>69.66</v>
      </c>
      <c r="I63">
        <v>1.2590000000000002E-2</v>
      </c>
      <c r="J63">
        <v>22080</v>
      </c>
      <c r="K63">
        <v>75.260000000000005</v>
      </c>
      <c r="O63">
        <v>1.2590000000000002E-2</v>
      </c>
      <c r="P63">
        <v>26340</v>
      </c>
      <c r="Q63">
        <v>74.81</v>
      </c>
    </row>
    <row r="64" spans="4:17" x14ac:dyDescent="0.2">
      <c r="D64">
        <v>1.2999999999999999E-2</v>
      </c>
      <c r="E64">
        <v>48460</v>
      </c>
      <c r="F64">
        <v>72.260000000000005</v>
      </c>
      <c r="I64">
        <v>1.4E-2</v>
      </c>
      <c r="J64">
        <v>23240</v>
      </c>
      <c r="K64">
        <v>76.180000000000007</v>
      </c>
      <c r="O64">
        <v>1.4E-2</v>
      </c>
      <c r="P64">
        <v>27520</v>
      </c>
      <c r="Q64">
        <v>75.87</v>
      </c>
    </row>
    <row r="65" spans="4:17" x14ac:dyDescent="0.2">
      <c r="D65">
        <v>1.3882E-2</v>
      </c>
      <c r="E65">
        <v>50780</v>
      </c>
      <c r="F65">
        <v>71.790000000000006</v>
      </c>
      <c r="I65">
        <v>1.5775000000000001E-2</v>
      </c>
      <c r="J65">
        <v>24630</v>
      </c>
      <c r="K65">
        <v>77.34</v>
      </c>
      <c r="O65">
        <v>1.5775000000000001E-2</v>
      </c>
      <c r="P65">
        <v>30570</v>
      </c>
      <c r="Q65">
        <v>76.31</v>
      </c>
    </row>
    <row r="66" spans="4:17" x14ac:dyDescent="0.2">
      <c r="D66">
        <v>1.585E-2</v>
      </c>
      <c r="E66">
        <v>53590</v>
      </c>
      <c r="F66">
        <v>69.319999999999993</v>
      </c>
      <c r="I66">
        <v>1.585E-2</v>
      </c>
      <c r="J66">
        <v>27170</v>
      </c>
      <c r="K66">
        <v>74.05</v>
      </c>
      <c r="O66">
        <v>1.585E-2</v>
      </c>
      <c r="P66">
        <v>33990</v>
      </c>
      <c r="Q66">
        <v>72.77</v>
      </c>
    </row>
    <row r="67" spans="4:17" x14ac:dyDescent="0.2">
      <c r="D67">
        <v>1.585E-2</v>
      </c>
      <c r="E67">
        <v>54430</v>
      </c>
      <c r="F67">
        <v>69.78</v>
      </c>
      <c r="I67">
        <v>1.585E-2</v>
      </c>
      <c r="J67">
        <v>26270</v>
      </c>
      <c r="K67">
        <v>74.81</v>
      </c>
      <c r="O67">
        <v>1.585E-2</v>
      </c>
      <c r="P67">
        <v>31990</v>
      </c>
      <c r="Q67">
        <v>73.989999999999995</v>
      </c>
    </row>
    <row r="68" spans="4:17" x14ac:dyDescent="0.2">
      <c r="D68">
        <v>1.6367E-2</v>
      </c>
      <c r="E68">
        <v>57910</v>
      </c>
      <c r="F68">
        <v>71.56</v>
      </c>
      <c r="I68">
        <v>1.7625999999999999E-2</v>
      </c>
      <c r="J68">
        <v>28300</v>
      </c>
      <c r="K68">
        <v>75.489999999999995</v>
      </c>
      <c r="O68">
        <v>1.7625999999999999E-2</v>
      </c>
      <c r="P68">
        <v>33370</v>
      </c>
      <c r="Q68">
        <v>75.22</v>
      </c>
    </row>
    <row r="69" spans="4:17" x14ac:dyDescent="0.2">
      <c r="D69">
        <v>1.74746E-2</v>
      </c>
      <c r="E69">
        <v>61250</v>
      </c>
      <c r="F69">
        <v>71.08</v>
      </c>
      <c r="I69">
        <v>1.98575E-2</v>
      </c>
      <c r="J69">
        <v>29940</v>
      </c>
      <c r="K69">
        <v>76.75</v>
      </c>
      <c r="O69">
        <v>1.98575E-2</v>
      </c>
      <c r="P69">
        <v>37110</v>
      </c>
      <c r="Q69">
        <v>76.09</v>
      </c>
    </row>
    <row r="70" spans="4:17" x14ac:dyDescent="0.2">
      <c r="D70">
        <v>1.9949999999999999E-2</v>
      </c>
      <c r="E70">
        <v>63830</v>
      </c>
      <c r="F70">
        <v>68.66</v>
      </c>
      <c r="I70">
        <v>1.9949999999999999E-2</v>
      </c>
      <c r="J70">
        <v>32720</v>
      </c>
      <c r="K70">
        <v>73.47</v>
      </c>
      <c r="O70">
        <v>1.9949999999999999E-2</v>
      </c>
      <c r="P70">
        <v>41050</v>
      </c>
      <c r="Q70">
        <v>71.95</v>
      </c>
    </row>
    <row r="71" spans="4:17" x14ac:dyDescent="0.2">
      <c r="D71">
        <v>1.9950000000000002E-2</v>
      </c>
      <c r="E71">
        <v>65790</v>
      </c>
      <c r="F71">
        <v>69.16</v>
      </c>
      <c r="I71">
        <v>1.9950000000000002E-2</v>
      </c>
      <c r="J71">
        <v>32280</v>
      </c>
      <c r="K71">
        <v>74.930000000000007</v>
      </c>
      <c r="O71">
        <v>1.9950000000000002E-2</v>
      </c>
      <c r="P71">
        <v>38470</v>
      </c>
      <c r="Q71">
        <v>73.2</v>
      </c>
    </row>
    <row r="72" spans="4:17" x14ac:dyDescent="0.2">
      <c r="D72">
        <v>2.0604999999999998E-2</v>
      </c>
      <c r="E72">
        <v>67430</v>
      </c>
      <c r="F72">
        <v>70.75</v>
      </c>
      <c r="I72">
        <v>2.2190000000000001E-2</v>
      </c>
      <c r="J72">
        <v>33900</v>
      </c>
      <c r="K72">
        <v>75.459999999999994</v>
      </c>
      <c r="O72">
        <v>2.2190000000000001E-2</v>
      </c>
      <c r="P72">
        <v>40320</v>
      </c>
      <c r="Q72">
        <v>74.400000000000006</v>
      </c>
    </row>
    <row r="73" spans="4:17" x14ac:dyDescent="0.2">
      <c r="D73">
        <v>2.2000000000000002E-2</v>
      </c>
      <c r="E73">
        <v>73270</v>
      </c>
      <c r="F73">
        <v>70.760000000000005</v>
      </c>
      <c r="I73">
        <v>2.5000000000000001E-2</v>
      </c>
      <c r="J73">
        <v>36390</v>
      </c>
      <c r="K73">
        <v>76.180000000000007</v>
      </c>
      <c r="O73">
        <v>2.5000000000000001E-2</v>
      </c>
      <c r="P73">
        <v>45100</v>
      </c>
      <c r="Q73">
        <v>75.58</v>
      </c>
    </row>
    <row r="74" spans="4:17" x14ac:dyDescent="0.2">
      <c r="D74">
        <v>2.512E-2</v>
      </c>
      <c r="E74">
        <v>75880</v>
      </c>
      <c r="F74">
        <v>68.12</v>
      </c>
      <c r="I74">
        <v>2.512E-2</v>
      </c>
      <c r="J74">
        <v>39410</v>
      </c>
      <c r="K74">
        <v>73.010000000000005</v>
      </c>
      <c r="O74">
        <v>2.512E-2</v>
      </c>
      <c r="P74">
        <v>49300</v>
      </c>
      <c r="Q74">
        <v>71.150000000000006</v>
      </c>
    </row>
    <row r="75" spans="4:17" x14ac:dyDescent="0.2">
      <c r="D75">
        <v>2.512E-2</v>
      </c>
      <c r="E75">
        <v>76860</v>
      </c>
      <c r="F75">
        <v>68.91</v>
      </c>
      <c r="I75">
        <v>2.512E-2</v>
      </c>
      <c r="J75">
        <v>37970</v>
      </c>
      <c r="K75">
        <v>74.63</v>
      </c>
      <c r="O75">
        <v>2.512E-2</v>
      </c>
      <c r="P75">
        <v>46550</v>
      </c>
      <c r="Q75">
        <v>72.45</v>
      </c>
    </row>
    <row r="76" spans="4:17" x14ac:dyDescent="0.2">
      <c r="D76">
        <v>2.5935E-2</v>
      </c>
      <c r="E76">
        <v>80200</v>
      </c>
      <c r="F76">
        <v>70</v>
      </c>
      <c r="I76">
        <v>2.7930000000000003E-2</v>
      </c>
      <c r="J76">
        <v>41520</v>
      </c>
      <c r="K76">
        <v>74.92</v>
      </c>
      <c r="O76">
        <v>2.7930000000000003E-2</v>
      </c>
      <c r="P76">
        <v>48700</v>
      </c>
      <c r="Q76">
        <v>73.760000000000005</v>
      </c>
    </row>
    <row r="77" spans="4:17" x14ac:dyDescent="0.2">
      <c r="D77">
        <v>2.7698E-2</v>
      </c>
      <c r="E77">
        <v>87510</v>
      </c>
      <c r="F77">
        <v>70.03</v>
      </c>
      <c r="I77">
        <v>3.1475000000000003E-2</v>
      </c>
      <c r="J77">
        <v>44180</v>
      </c>
      <c r="K77">
        <v>75.61</v>
      </c>
      <c r="O77">
        <v>3.1475000000000003E-2</v>
      </c>
      <c r="P77">
        <v>54600</v>
      </c>
      <c r="Q77">
        <v>75.069999999999993</v>
      </c>
    </row>
    <row r="78" spans="4:17" x14ac:dyDescent="0.2">
      <c r="D78">
        <v>3.1620000000000002E-2</v>
      </c>
      <c r="E78">
        <v>90390</v>
      </c>
      <c r="F78">
        <v>67.61</v>
      </c>
      <c r="I78">
        <v>3.1620000000000002E-2</v>
      </c>
      <c r="J78">
        <v>47460</v>
      </c>
      <c r="K78">
        <v>72.59</v>
      </c>
      <c r="O78">
        <v>3.1620000000000002E-2</v>
      </c>
      <c r="P78">
        <v>59110</v>
      </c>
      <c r="Q78">
        <v>70.36</v>
      </c>
    </row>
    <row r="79" spans="4:17" x14ac:dyDescent="0.2">
      <c r="D79">
        <v>3.1620000000000002E-2</v>
      </c>
      <c r="E79">
        <v>92420</v>
      </c>
      <c r="F79">
        <v>67.44</v>
      </c>
      <c r="I79">
        <v>3.1620000000000002E-2</v>
      </c>
      <c r="J79">
        <v>46150</v>
      </c>
      <c r="K79">
        <v>73</v>
      </c>
      <c r="O79">
        <v>3.1620000000000002E-2</v>
      </c>
      <c r="P79">
        <v>55840</v>
      </c>
      <c r="Q79">
        <v>71.95</v>
      </c>
    </row>
    <row r="80" spans="4:17" x14ac:dyDescent="0.2">
      <c r="D80">
        <v>3.2655999999999998E-2</v>
      </c>
      <c r="E80">
        <v>96470</v>
      </c>
      <c r="F80">
        <v>69.38</v>
      </c>
      <c r="I80">
        <v>3.5167999999999998E-2</v>
      </c>
      <c r="J80">
        <v>50280</v>
      </c>
      <c r="K80">
        <v>74.8</v>
      </c>
      <c r="O80">
        <v>3.5167999999999998E-2</v>
      </c>
      <c r="P80">
        <v>58800</v>
      </c>
      <c r="Q80">
        <v>73.27</v>
      </c>
    </row>
    <row r="81" spans="4:17" x14ac:dyDescent="0.2">
      <c r="D81">
        <v>3.4869999999999998E-2</v>
      </c>
      <c r="E81">
        <v>104600</v>
      </c>
      <c r="F81">
        <v>69.56</v>
      </c>
      <c r="I81">
        <v>3.9625E-2</v>
      </c>
      <c r="J81">
        <v>53540</v>
      </c>
      <c r="K81">
        <v>75.040000000000006</v>
      </c>
      <c r="O81">
        <v>3.9625E-2</v>
      </c>
      <c r="P81">
        <v>66030</v>
      </c>
      <c r="Q81">
        <v>74.58</v>
      </c>
    </row>
    <row r="82" spans="4:17" x14ac:dyDescent="0.2">
      <c r="D82">
        <v>3.9809999999999998E-2</v>
      </c>
      <c r="E82">
        <v>107700</v>
      </c>
      <c r="F82">
        <v>66.87</v>
      </c>
      <c r="I82">
        <v>3.9809999999999998E-2</v>
      </c>
      <c r="J82">
        <v>57330</v>
      </c>
      <c r="K82">
        <v>71.97</v>
      </c>
      <c r="O82">
        <v>3.9809999999999998E-2</v>
      </c>
      <c r="P82">
        <v>70640</v>
      </c>
      <c r="Q82">
        <v>69.67</v>
      </c>
    </row>
    <row r="83" spans="4:17" x14ac:dyDescent="0.2">
      <c r="D83">
        <v>3.9810000000000005E-2</v>
      </c>
      <c r="E83">
        <v>106700</v>
      </c>
      <c r="F83">
        <v>67.319999999999993</v>
      </c>
      <c r="I83">
        <v>3.9810000000000005E-2</v>
      </c>
      <c r="J83">
        <v>54720</v>
      </c>
      <c r="K83">
        <v>72.709999999999994</v>
      </c>
      <c r="O83">
        <v>3.9810000000000005E-2</v>
      </c>
      <c r="P83">
        <v>67360</v>
      </c>
      <c r="Q83">
        <v>71.23</v>
      </c>
    </row>
    <row r="84" spans="4:17" x14ac:dyDescent="0.2">
      <c r="D84">
        <v>4.1105999999999997E-2</v>
      </c>
      <c r="E84">
        <v>115700</v>
      </c>
      <c r="F84">
        <v>68</v>
      </c>
      <c r="I84">
        <v>4.4268000000000002E-2</v>
      </c>
      <c r="J84">
        <v>59690</v>
      </c>
      <c r="K84">
        <v>73.290000000000006</v>
      </c>
      <c r="O84">
        <v>4.4268000000000002E-2</v>
      </c>
      <c r="P84">
        <v>70990</v>
      </c>
      <c r="Q84">
        <v>72.81</v>
      </c>
    </row>
    <row r="85" spans="4:17" x14ac:dyDescent="0.2">
      <c r="D85">
        <v>4.3889999999999998E-2</v>
      </c>
      <c r="E85">
        <v>125300</v>
      </c>
      <c r="F85">
        <v>68.680000000000007</v>
      </c>
      <c r="I85">
        <v>4.9875000000000003E-2</v>
      </c>
      <c r="J85">
        <v>64830</v>
      </c>
      <c r="K85">
        <v>74.52</v>
      </c>
      <c r="O85">
        <v>4.9875000000000003E-2</v>
      </c>
      <c r="P85">
        <v>79740</v>
      </c>
      <c r="Q85">
        <v>74.12</v>
      </c>
    </row>
    <row r="86" spans="4:17" x14ac:dyDescent="0.2">
      <c r="D86">
        <v>5.0119999999999998E-2</v>
      </c>
      <c r="E86">
        <v>128600</v>
      </c>
      <c r="F86">
        <v>65.63</v>
      </c>
      <c r="I86">
        <v>5.0119999999999998E-2</v>
      </c>
      <c r="J86">
        <v>69320</v>
      </c>
      <c r="K86">
        <v>70.849999999999994</v>
      </c>
      <c r="O86">
        <v>5.0119999999999998E-2</v>
      </c>
      <c r="P86">
        <v>84240</v>
      </c>
      <c r="Q86">
        <v>69.12</v>
      </c>
    </row>
    <row r="87" spans="4:17" x14ac:dyDescent="0.2">
      <c r="D87">
        <v>5.0119999999999998E-2</v>
      </c>
      <c r="E87">
        <v>126500</v>
      </c>
      <c r="F87">
        <v>66.58</v>
      </c>
      <c r="I87">
        <v>5.0119999999999998E-2</v>
      </c>
      <c r="J87">
        <v>65830</v>
      </c>
      <c r="K87">
        <v>72.08</v>
      </c>
      <c r="O87">
        <v>5.0119999999999998E-2</v>
      </c>
      <c r="P87">
        <v>80550</v>
      </c>
      <c r="Q87">
        <v>70.69</v>
      </c>
    </row>
    <row r="88" spans="4:17" x14ac:dyDescent="0.2">
      <c r="D88">
        <v>5.1752999999999993E-2</v>
      </c>
      <c r="E88">
        <v>137300</v>
      </c>
      <c r="F88">
        <v>67.23</v>
      </c>
      <c r="I88">
        <v>5.5733999999999999E-2</v>
      </c>
      <c r="J88">
        <v>72220</v>
      </c>
      <c r="K88">
        <v>72.540000000000006</v>
      </c>
      <c r="O88">
        <v>5.5733999999999999E-2</v>
      </c>
      <c r="P88">
        <v>85410</v>
      </c>
      <c r="Q88">
        <v>72.290000000000006</v>
      </c>
    </row>
    <row r="89" spans="4:17" x14ac:dyDescent="0.2">
      <c r="D89">
        <v>5.5264000000000008E-2</v>
      </c>
      <c r="E89">
        <v>148900</v>
      </c>
      <c r="F89">
        <v>68.209999999999994</v>
      </c>
      <c r="I89">
        <v>6.2800000000000009E-2</v>
      </c>
      <c r="J89">
        <v>78440</v>
      </c>
      <c r="K89">
        <v>73.92</v>
      </c>
      <c r="O89">
        <v>6.2800000000000009E-2</v>
      </c>
      <c r="P89">
        <v>96140</v>
      </c>
      <c r="Q89">
        <v>73.73</v>
      </c>
    </row>
    <row r="90" spans="4:17" x14ac:dyDescent="0.2">
      <c r="D90">
        <v>6.3100000000000003E-2</v>
      </c>
      <c r="E90">
        <v>151800</v>
      </c>
      <c r="F90">
        <v>63.88</v>
      </c>
      <c r="I90">
        <v>6.3100000000000003E-2</v>
      </c>
      <c r="J90">
        <v>83070</v>
      </c>
      <c r="K90">
        <v>69.11</v>
      </c>
      <c r="O90">
        <v>6.3100000000000003E-2</v>
      </c>
      <c r="P90">
        <v>100400</v>
      </c>
      <c r="Q90">
        <v>68.69</v>
      </c>
    </row>
    <row r="91" spans="4:17" x14ac:dyDescent="0.2">
      <c r="D91">
        <v>6.3100000000000003E-2</v>
      </c>
      <c r="E91">
        <v>155700</v>
      </c>
      <c r="F91">
        <v>64.86</v>
      </c>
      <c r="I91">
        <v>6.3100000000000003E-2</v>
      </c>
      <c r="J91">
        <v>81680</v>
      </c>
      <c r="K91">
        <v>70.819999999999993</v>
      </c>
      <c r="O91">
        <v>6.3100000000000003E-2</v>
      </c>
      <c r="P91">
        <v>95690</v>
      </c>
      <c r="Q91">
        <v>70.150000000000006</v>
      </c>
    </row>
    <row r="92" spans="4:17" x14ac:dyDescent="0.2">
      <c r="D92">
        <v>6.5155999999999992E-2</v>
      </c>
      <c r="E92">
        <v>162800</v>
      </c>
      <c r="F92">
        <v>66.680000000000007</v>
      </c>
      <c r="I92">
        <v>7.0167999999999994E-2</v>
      </c>
      <c r="J92">
        <v>87360</v>
      </c>
      <c r="K92">
        <v>72.209999999999994</v>
      </c>
      <c r="O92">
        <v>7.0167999999999994E-2</v>
      </c>
      <c r="P92">
        <v>102400</v>
      </c>
      <c r="Q92">
        <v>71.63</v>
      </c>
    </row>
    <row r="93" spans="4:17" x14ac:dyDescent="0.2">
      <c r="D93">
        <v>6.9564000000000001E-2</v>
      </c>
      <c r="E93">
        <v>177300</v>
      </c>
      <c r="F93">
        <v>67.680000000000007</v>
      </c>
      <c r="I93">
        <v>7.9050000000000009E-2</v>
      </c>
      <c r="J93">
        <v>94810</v>
      </c>
      <c r="K93">
        <v>73.38</v>
      </c>
      <c r="O93">
        <v>7.9050000000000009E-2</v>
      </c>
      <c r="P93">
        <v>115700</v>
      </c>
      <c r="Q93">
        <v>73.400000000000006</v>
      </c>
    </row>
    <row r="94" spans="4:17" x14ac:dyDescent="0.2">
      <c r="D94">
        <v>7.9430000000000001E-2</v>
      </c>
      <c r="E94">
        <v>176500</v>
      </c>
      <c r="F94">
        <v>62.7</v>
      </c>
      <c r="I94">
        <v>7.9430000000000001E-2</v>
      </c>
      <c r="J94">
        <v>97860</v>
      </c>
      <c r="K94">
        <v>67.83</v>
      </c>
      <c r="O94">
        <v>7.9430000000000001E-2</v>
      </c>
      <c r="P94">
        <v>119900</v>
      </c>
      <c r="Q94">
        <v>68.17</v>
      </c>
    </row>
    <row r="95" spans="4:17" x14ac:dyDescent="0.2">
      <c r="D95">
        <v>7.9430000000000001E-2</v>
      </c>
      <c r="E95">
        <v>179900</v>
      </c>
      <c r="F95">
        <v>65.25</v>
      </c>
      <c r="I95">
        <v>7.9430000000000001E-2</v>
      </c>
      <c r="J95">
        <v>96070</v>
      </c>
      <c r="K95">
        <v>70.81</v>
      </c>
      <c r="O95">
        <v>7.9430000000000001E-2</v>
      </c>
      <c r="P95">
        <v>114600</v>
      </c>
      <c r="Q95">
        <v>69.59</v>
      </c>
    </row>
    <row r="96" spans="4:17" x14ac:dyDescent="0.2">
      <c r="D96">
        <v>8.2029999999999992E-2</v>
      </c>
      <c r="E96">
        <v>192700</v>
      </c>
      <c r="F96">
        <v>66.12</v>
      </c>
      <c r="I96">
        <v>8.8340000000000002E-2</v>
      </c>
      <c r="J96">
        <v>105200</v>
      </c>
      <c r="K96">
        <v>71.95</v>
      </c>
      <c r="O96">
        <v>8.8340000000000002E-2</v>
      </c>
      <c r="P96">
        <v>122500</v>
      </c>
      <c r="Q96">
        <v>71.209999999999994</v>
      </c>
    </row>
    <row r="97" spans="4:17" x14ac:dyDescent="0.2">
      <c r="D97">
        <v>8.7582000000000007E-2</v>
      </c>
      <c r="E97">
        <v>210900</v>
      </c>
      <c r="F97">
        <v>67.02</v>
      </c>
      <c r="I97">
        <v>9.9525000000000002E-2</v>
      </c>
      <c r="J97">
        <v>114400</v>
      </c>
      <c r="K97">
        <v>72.84</v>
      </c>
      <c r="O97">
        <v>9.9525000000000002E-2</v>
      </c>
      <c r="P97">
        <v>139300</v>
      </c>
      <c r="Q97">
        <v>73.11</v>
      </c>
    </row>
    <row r="98" spans="4:17" x14ac:dyDescent="0.2">
      <c r="D98">
        <v>0.1</v>
      </c>
      <c r="E98">
        <v>208700</v>
      </c>
      <c r="F98">
        <v>62.98</v>
      </c>
      <c r="I98">
        <v>0.1</v>
      </c>
      <c r="J98">
        <v>116900</v>
      </c>
      <c r="K98">
        <v>68.14</v>
      </c>
      <c r="O98">
        <v>0.1</v>
      </c>
      <c r="P98">
        <v>142100</v>
      </c>
      <c r="Q98">
        <v>67.31</v>
      </c>
    </row>
    <row r="99" spans="4:17" x14ac:dyDescent="0.2">
      <c r="D99">
        <v>0.1</v>
      </c>
      <c r="E99">
        <v>211800</v>
      </c>
      <c r="F99">
        <v>64.569999999999993</v>
      </c>
      <c r="I99">
        <v>0.1</v>
      </c>
      <c r="J99">
        <v>115200</v>
      </c>
      <c r="K99">
        <v>69.42</v>
      </c>
      <c r="O99">
        <v>0.1</v>
      </c>
      <c r="P99">
        <v>136600</v>
      </c>
      <c r="Q99">
        <v>69.05</v>
      </c>
    </row>
    <row r="100" spans="4:17" x14ac:dyDescent="0.2">
      <c r="D100">
        <v>0.10325899999999999</v>
      </c>
      <c r="E100">
        <v>227800</v>
      </c>
      <c r="F100">
        <v>65.58</v>
      </c>
      <c r="I100">
        <v>0.111202</v>
      </c>
      <c r="J100">
        <v>126200</v>
      </c>
      <c r="K100">
        <v>71.540000000000006</v>
      </c>
      <c r="O100">
        <v>0.111202</v>
      </c>
      <c r="P100">
        <v>146700</v>
      </c>
      <c r="Q100">
        <v>70.69</v>
      </c>
    </row>
    <row r="101" spans="4:17" x14ac:dyDescent="0.2">
      <c r="D101">
        <v>0.11</v>
      </c>
      <c r="E101">
        <v>249700</v>
      </c>
      <c r="F101">
        <v>66.239999999999995</v>
      </c>
      <c r="I101">
        <v>0.125</v>
      </c>
      <c r="J101">
        <v>137800</v>
      </c>
      <c r="K101">
        <v>72.180000000000007</v>
      </c>
      <c r="O101">
        <v>0.125</v>
      </c>
      <c r="P101">
        <v>166600</v>
      </c>
      <c r="Q101">
        <v>72.739999999999995</v>
      </c>
    </row>
    <row r="102" spans="4:17" x14ac:dyDescent="0.2">
      <c r="D102">
        <v>0.12589999999999998</v>
      </c>
      <c r="E102">
        <v>249400</v>
      </c>
      <c r="F102">
        <v>64.27</v>
      </c>
      <c r="I102">
        <v>0.12589999999999998</v>
      </c>
      <c r="J102">
        <v>138600</v>
      </c>
      <c r="K102">
        <v>68.489999999999995</v>
      </c>
      <c r="O102">
        <v>0.12589999999999998</v>
      </c>
      <c r="P102">
        <v>162800</v>
      </c>
      <c r="Q102">
        <v>68.510000000000005</v>
      </c>
    </row>
    <row r="103" spans="4:17" x14ac:dyDescent="0.2">
      <c r="D103">
        <v>0.12590000000000001</v>
      </c>
      <c r="E103">
        <v>251700</v>
      </c>
      <c r="F103">
        <v>61.82</v>
      </c>
      <c r="I103">
        <v>0.12590000000000001</v>
      </c>
      <c r="J103">
        <v>143600</v>
      </c>
      <c r="K103">
        <v>67.09</v>
      </c>
      <c r="O103">
        <v>0.12590000000000001</v>
      </c>
      <c r="P103">
        <v>167300</v>
      </c>
      <c r="Q103">
        <v>66.81</v>
      </c>
    </row>
    <row r="104" spans="4:17" x14ac:dyDescent="0.2">
      <c r="D104">
        <v>0.13</v>
      </c>
      <c r="E104">
        <v>269100</v>
      </c>
      <c r="F104">
        <v>65.05</v>
      </c>
      <c r="I104">
        <v>0.14000000000000001</v>
      </c>
      <c r="J104">
        <v>151300</v>
      </c>
      <c r="K104">
        <v>71.05</v>
      </c>
      <c r="O104">
        <v>0.14000000000000001</v>
      </c>
      <c r="P104">
        <v>175200</v>
      </c>
      <c r="Q104">
        <v>69.989999999999995</v>
      </c>
    </row>
    <row r="105" spans="4:17" x14ac:dyDescent="0.2">
      <c r="D105">
        <v>0.1585</v>
      </c>
      <c r="E105">
        <v>288600</v>
      </c>
      <c r="F105">
        <v>61.82</v>
      </c>
      <c r="I105">
        <v>0.1585</v>
      </c>
      <c r="J105">
        <v>166700</v>
      </c>
      <c r="K105">
        <v>67.400000000000006</v>
      </c>
      <c r="O105">
        <v>0.1585</v>
      </c>
      <c r="P105">
        <v>199000</v>
      </c>
      <c r="Q105">
        <v>66.09</v>
      </c>
    </row>
    <row r="106" spans="4:17" x14ac:dyDescent="0.2">
      <c r="D106">
        <v>0.1585</v>
      </c>
      <c r="E106">
        <v>286600</v>
      </c>
      <c r="F106">
        <v>64.16</v>
      </c>
      <c r="I106">
        <v>0.1585</v>
      </c>
      <c r="J106">
        <v>163300</v>
      </c>
      <c r="K106">
        <v>68.959999999999994</v>
      </c>
      <c r="O106">
        <v>0.1585</v>
      </c>
      <c r="P106">
        <v>194000</v>
      </c>
      <c r="Q106">
        <v>67.91</v>
      </c>
    </row>
    <row r="107" spans="4:17" x14ac:dyDescent="0.2">
      <c r="D107">
        <v>0.16366999999999998</v>
      </c>
      <c r="E107">
        <v>317300</v>
      </c>
      <c r="F107">
        <v>64.53</v>
      </c>
      <c r="I107">
        <v>0.17626</v>
      </c>
      <c r="J107">
        <v>181000</v>
      </c>
      <c r="K107">
        <v>70.72</v>
      </c>
      <c r="O107">
        <v>0.17626</v>
      </c>
      <c r="P107">
        <v>209200</v>
      </c>
      <c r="Q107">
        <v>69.540000000000006</v>
      </c>
    </row>
    <row r="108" spans="4:17" x14ac:dyDescent="0.2">
      <c r="D108">
        <v>0.19950000000000001</v>
      </c>
      <c r="E108">
        <v>343000</v>
      </c>
      <c r="F108">
        <v>61.72</v>
      </c>
      <c r="I108">
        <v>0.19950000000000001</v>
      </c>
      <c r="J108">
        <v>200500</v>
      </c>
      <c r="K108">
        <v>66.91</v>
      </c>
      <c r="O108">
        <v>0.19950000000000001</v>
      </c>
      <c r="P108">
        <v>234700</v>
      </c>
      <c r="Q108">
        <v>65.489999999999995</v>
      </c>
    </row>
    <row r="109" spans="4:17" x14ac:dyDescent="0.2">
      <c r="D109">
        <v>0.19950000000000001</v>
      </c>
      <c r="E109">
        <v>335900</v>
      </c>
      <c r="F109">
        <v>63.35</v>
      </c>
      <c r="I109">
        <v>0.19950000000000001</v>
      </c>
      <c r="J109">
        <v>198200</v>
      </c>
      <c r="K109">
        <v>69.349999999999994</v>
      </c>
      <c r="O109">
        <v>0.19950000000000001</v>
      </c>
      <c r="P109">
        <v>229800</v>
      </c>
      <c r="Q109">
        <v>67.41</v>
      </c>
    </row>
    <row r="110" spans="4:17" x14ac:dyDescent="0.2">
      <c r="D110">
        <v>0.20604999999999998</v>
      </c>
      <c r="E110">
        <v>373700</v>
      </c>
      <c r="F110">
        <v>64.010000000000005</v>
      </c>
      <c r="I110">
        <v>0.22189999999999999</v>
      </c>
      <c r="J110">
        <v>216500</v>
      </c>
      <c r="K110">
        <v>70.08</v>
      </c>
      <c r="O110">
        <v>0.22189999999999999</v>
      </c>
      <c r="P110">
        <v>249800</v>
      </c>
      <c r="Q110">
        <v>69.25</v>
      </c>
    </row>
    <row r="111" spans="4:17" x14ac:dyDescent="0.2">
      <c r="D111">
        <v>0.25119999999999998</v>
      </c>
      <c r="E111">
        <v>391000</v>
      </c>
      <c r="F111">
        <v>61.56</v>
      </c>
      <c r="I111">
        <v>0.25119999999999998</v>
      </c>
      <c r="J111">
        <v>232900</v>
      </c>
      <c r="K111">
        <v>66.77</v>
      </c>
      <c r="O111">
        <v>0.25119999999999998</v>
      </c>
      <c r="P111">
        <v>277900</v>
      </c>
      <c r="Q111">
        <v>64.83</v>
      </c>
    </row>
    <row r="112" spans="4:17" x14ac:dyDescent="0.2">
      <c r="D112">
        <v>0.25120000000000003</v>
      </c>
      <c r="E112">
        <v>402700</v>
      </c>
      <c r="F112">
        <v>61.85</v>
      </c>
      <c r="I112">
        <v>0.25120000000000003</v>
      </c>
      <c r="J112">
        <v>235800</v>
      </c>
      <c r="K112">
        <v>68.64</v>
      </c>
      <c r="O112">
        <v>0.25120000000000003</v>
      </c>
      <c r="P112">
        <v>272900</v>
      </c>
      <c r="Q112">
        <v>66.91</v>
      </c>
    </row>
    <row r="113" spans="4:17" x14ac:dyDescent="0.2">
      <c r="D113">
        <v>0.25934999999999997</v>
      </c>
      <c r="E113">
        <v>439700</v>
      </c>
      <c r="F113">
        <v>63.49</v>
      </c>
      <c r="I113">
        <v>0.27929999999999999</v>
      </c>
      <c r="J113">
        <v>258700</v>
      </c>
      <c r="K113">
        <v>69.67</v>
      </c>
      <c r="O113">
        <v>0.27929999999999999</v>
      </c>
      <c r="P113">
        <v>297800</v>
      </c>
      <c r="Q113">
        <v>68.7</v>
      </c>
    </row>
    <row r="114" spans="4:17" x14ac:dyDescent="0.2">
      <c r="D114">
        <v>0.31619999999999998</v>
      </c>
      <c r="E114">
        <v>463700</v>
      </c>
      <c r="F114">
        <v>60.08</v>
      </c>
      <c r="I114">
        <v>0.31619999999999998</v>
      </c>
      <c r="J114">
        <v>279200</v>
      </c>
      <c r="K114">
        <v>65.47</v>
      </c>
      <c r="O114">
        <v>0.31619999999999998</v>
      </c>
      <c r="P114">
        <v>326800</v>
      </c>
      <c r="Q114">
        <v>64.459999999999994</v>
      </c>
    </row>
    <row r="115" spans="4:17" x14ac:dyDescent="0.2">
      <c r="D115">
        <v>0.31620000000000004</v>
      </c>
      <c r="E115">
        <v>470800</v>
      </c>
      <c r="F115">
        <v>61.55</v>
      </c>
      <c r="I115">
        <v>0.31620000000000004</v>
      </c>
      <c r="J115">
        <v>270900</v>
      </c>
      <c r="K115">
        <v>67.05</v>
      </c>
      <c r="O115">
        <v>0.31620000000000004</v>
      </c>
      <c r="P115">
        <v>323000</v>
      </c>
      <c r="Q115">
        <v>66.44</v>
      </c>
    </row>
    <row r="116" spans="4:17" x14ac:dyDescent="0.2">
      <c r="D116">
        <v>0.32656000000000002</v>
      </c>
      <c r="E116">
        <v>516400</v>
      </c>
      <c r="F116">
        <v>62.94</v>
      </c>
      <c r="I116">
        <v>0.35168000000000005</v>
      </c>
      <c r="J116">
        <v>308600</v>
      </c>
      <c r="K116">
        <v>69.14</v>
      </c>
      <c r="O116">
        <v>0.35168000000000005</v>
      </c>
      <c r="P116">
        <v>353700</v>
      </c>
      <c r="Q116">
        <v>68.11</v>
      </c>
    </row>
    <row r="117" spans="4:17" x14ac:dyDescent="0.2">
      <c r="D117">
        <v>0.39810000000000001</v>
      </c>
      <c r="E117">
        <v>523200</v>
      </c>
      <c r="F117">
        <v>60.3</v>
      </c>
      <c r="I117">
        <v>0.39810000000000001</v>
      </c>
      <c r="J117">
        <v>319200</v>
      </c>
      <c r="K117">
        <v>65.75</v>
      </c>
      <c r="O117">
        <v>0.39810000000000001</v>
      </c>
      <c r="P117">
        <v>386800</v>
      </c>
      <c r="Q117">
        <v>63.78</v>
      </c>
    </row>
    <row r="118" spans="4:17" x14ac:dyDescent="0.2">
      <c r="D118">
        <v>0.39810000000000001</v>
      </c>
      <c r="E118">
        <v>550400</v>
      </c>
      <c r="F118">
        <v>61.05</v>
      </c>
      <c r="I118">
        <v>0.39810000000000001</v>
      </c>
      <c r="J118">
        <v>326300</v>
      </c>
      <c r="K118">
        <v>66.930000000000007</v>
      </c>
      <c r="O118">
        <v>0.39810000000000001</v>
      </c>
      <c r="P118">
        <v>382600</v>
      </c>
      <c r="Q118">
        <v>66</v>
      </c>
    </row>
    <row r="119" spans="4:17" x14ac:dyDescent="0.2">
      <c r="D119">
        <v>0.41105999999999998</v>
      </c>
      <c r="E119">
        <v>605500</v>
      </c>
      <c r="F119">
        <v>62.58</v>
      </c>
      <c r="I119">
        <v>0.44268000000000002</v>
      </c>
      <c r="J119">
        <v>367900</v>
      </c>
      <c r="K119">
        <v>68.69</v>
      </c>
      <c r="O119">
        <v>0.44268000000000002</v>
      </c>
      <c r="P119">
        <v>421000</v>
      </c>
      <c r="Q119">
        <v>67.930000000000007</v>
      </c>
    </row>
    <row r="120" spans="4:17" x14ac:dyDescent="0.2">
      <c r="D120">
        <v>0.50119999999999998</v>
      </c>
      <c r="E120">
        <v>610900</v>
      </c>
      <c r="F120">
        <v>59.87</v>
      </c>
      <c r="I120">
        <v>0.50119999999999998</v>
      </c>
      <c r="J120">
        <v>377800</v>
      </c>
      <c r="K120">
        <v>65.03</v>
      </c>
      <c r="O120">
        <v>0.50119999999999998</v>
      </c>
      <c r="P120">
        <v>455300</v>
      </c>
      <c r="Q120">
        <v>63.23</v>
      </c>
    </row>
    <row r="121" spans="4:17" x14ac:dyDescent="0.2">
      <c r="D121">
        <v>0.50119999999999998</v>
      </c>
      <c r="E121">
        <v>642700</v>
      </c>
      <c r="F121">
        <v>60.54</v>
      </c>
      <c r="I121">
        <v>0.50119999999999998</v>
      </c>
      <c r="J121">
        <v>386800</v>
      </c>
      <c r="K121">
        <v>66.44</v>
      </c>
      <c r="O121">
        <v>0.50119999999999998</v>
      </c>
      <c r="P121">
        <v>453100</v>
      </c>
      <c r="Q121">
        <v>65.78</v>
      </c>
    </row>
    <row r="122" spans="4:17" x14ac:dyDescent="0.2">
      <c r="D122">
        <v>0.51753000000000005</v>
      </c>
      <c r="E122">
        <v>710500</v>
      </c>
      <c r="F122">
        <v>61.91</v>
      </c>
      <c r="I122">
        <v>0.55734000000000006</v>
      </c>
      <c r="J122">
        <v>437900</v>
      </c>
      <c r="K122">
        <v>68.260000000000005</v>
      </c>
      <c r="O122">
        <v>0.55734000000000006</v>
      </c>
      <c r="P122">
        <v>500500</v>
      </c>
      <c r="Q122">
        <v>67.45</v>
      </c>
    </row>
    <row r="123" spans="4:17" x14ac:dyDescent="0.2">
      <c r="D123">
        <v>0.63100000000000001</v>
      </c>
      <c r="E123">
        <v>734400</v>
      </c>
      <c r="F123">
        <v>57.31</v>
      </c>
      <c r="I123">
        <v>0.63100000000000001</v>
      </c>
      <c r="J123">
        <v>463400</v>
      </c>
      <c r="K123">
        <v>62.83</v>
      </c>
      <c r="O123">
        <v>0.63100000000000001</v>
      </c>
      <c r="P123">
        <v>530200</v>
      </c>
      <c r="Q123">
        <v>63.2</v>
      </c>
    </row>
    <row r="124" spans="4:17" x14ac:dyDescent="0.2">
      <c r="D124">
        <v>0.63100000000000001</v>
      </c>
      <c r="E124">
        <v>743000</v>
      </c>
      <c r="F124">
        <v>59.96</v>
      </c>
      <c r="I124">
        <v>0.63100000000000001</v>
      </c>
      <c r="J124">
        <v>457600</v>
      </c>
      <c r="K124">
        <v>65.959999999999994</v>
      </c>
      <c r="O124">
        <v>0.63100000000000001</v>
      </c>
      <c r="P124">
        <v>532400</v>
      </c>
      <c r="Q124">
        <v>65.11</v>
      </c>
    </row>
    <row r="125" spans="4:17" x14ac:dyDescent="0.2">
      <c r="D125">
        <v>0.65</v>
      </c>
      <c r="E125">
        <v>822600</v>
      </c>
      <c r="F125">
        <v>60.92</v>
      </c>
      <c r="I125">
        <v>0.70000000000000007</v>
      </c>
      <c r="J125">
        <v>517700</v>
      </c>
      <c r="K125">
        <v>67.510000000000005</v>
      </c>
      <c r="O125">
        <v>0.70000000000000007</v>
      </c>
      <c r="P125">
        <v>588300</v>
      </c>
      <c r="Q125">
        <v>66.72</v>
      </c>
    </row>
    <row r="126" spans="4:17" x14ac:dyDescent="0.2">
      <c r="D126">
        <v>0.79430000000000001</v>
      </c>
      <c r="E126">
        <v>846200</v>
      </c>
      <c r="F126">
        <v>59.07</v>
      </c>
      <c r="I126">
        <v>0.79430000000000001</v>
      </c>
      <c r="J126">
        <v>536000</v>
      </c>
      <c r="K126">
        <v>64.290000000000006</v>
      </c>
      <c r="O126">
        <v>0.79430000000000001</v>
      </c>
      <c r="P126">
        <v>621100</v>
      </c>
      <c r="Q126">
        <v>62.12</v>
      </c>
    </row>
    <row r="127" spans="4:17" x14ac:dyDescent="0.2">
      <c r="D127">
        <v>0.79430000000000001</v>
      </c>
      <c r="E127">
        <v>871100</v>
      </c>
      <c r="F127">
        <v>59.57</v>
      </c>
      <c r="I127">
        <v>0.79430000000000001</v>
      </c>
      <c r="J127">
        <v>541000</v>
      </c>
      <c r="K127">
        <v>65.48</v>
      </c>
      <c r="O127">
        <v>0.79430000000000001</v>
      </c>
      <c r="P127">
        <v>625900</v>
      </c>
      <c r="Q127">
        <v>64.650000000000006</v>
      </c>
    </row>
    <row r="128" spans="4:17" x14ac:dyDescent="0.2">
      <c r="D128">
        <v>1</v>
      </c>
      <c r="E128">
        <v>972300</v>
      </c>
      <c r="F128">
        <v>58.12</v>
      </c>
      <c r="I128">
        <v>1</v>
      </c>
      <c r="J128">
        <v>632600</v>
      </c>
      <c r="K128">
        <v>64.08</v>
      </c>
      <c r="O128">
        <v>1</v>
      </c>
      <c r="P128">
        <v>727600</v>
      </c>
      <c r="Q128">
        <v>61.66</v>
      </c>
    </row>
    <row r="129" spans="4:17" x14ac:dyDescent="0.2">
      <c r="D129">
        <v>1</v>
      </c>
      <c r="E129">
        <v>1012000</v>
      </c>
      <c r="F129">
        <v>59.09</v>
      </c>
      <c r="I129">
        <v>1</v>
      </c>
      <c r="J129">
        <v>639100</v>
      </c>
      <c r="K129">
        <v>65.010000000000005</v>
      </c>
      <c r="O129">
        <v>1</v>
      </c>
      <c r="P129">
        <v>742600</v>
      </c>
      <c r="Q129">
        <v>64.47</v>
      </c>
    </row>
    <row r="130" spans="4:17" x14ac:dyDescent="0.2">
      <c r="D130">
        <v>1.2589999999999999</v>
      </c>
      <c r="E130">
        <v>1121000</v>
      </c>
      <c r="F130">
        <v>57.65</v>
      </c>
      <c r="I130">
        <v>1.2589999999999999</v>
      </c>
      <c r="J130">
        <v>741100</v>
      </c>
      <c r="K130">
        <v>63.68</v>
      </c>
      <c r="O130">
        <v>1.2589999999999999</v>
      </c>
      <c r="P130">
        <v>853700</v>
      </c>
      <c r="Q130">
        <v>61.41</v>
      </c>
    </row>
    <row r="131" spans="4:17" x14ac:dyDescent="0.2">
      <c r="D131">
        <v>1.2590000000000001</v>
      </c>
      <c r="E131">
        <v>1175000</v>
      </c>
      <c r="F131">
        <v>58.63</v>
      </c>
      <c r="I131">
        <v>1.2590000000000001</v>
      </c>
      <c r="J131">
        <v>753000</v>
      </c>
      <c r="K131">
        <v>64.540000000000006</v>
      </c>
      <c r="O131">
        <v>1.2590000000000001</v>
      </c>
      <c r="P131">
        <v>869800</v>
      </c>
      <c r="Q131">
        <v>63.77</v>
      </c>
    </row>
    <row r="132" spans="4:17" x14ac:dyDescent="0.2">
      <c r="D132">
        <v>1.585</v>
      </c>
      <c r="E132">
        <v>1274000</v>
      </c>
      <c r="F132">
        <v>57.5</v>
      </c>
      <c r="I132">
        <v>1.585</v>
      </c>
      <c r="J132">
        <v>844300</v>
      </c>
      <c r="K132">
        <v>63.09</v>
      </c>
      <c r="O132">
        <v>1.585</v>
      </c>
      <c r="P132">
        <v>1000000</v>
      </c>
      <c r="Q132">
        <v>61.13</v>
      </c>
    </row>
    <row r="133" spans="4:17" x14ac:dyDescent="0.2">
      <c r="D133">
        <v>1.585</v>
      </c>
      <c r="E133">
        <v>1366000</v>
      </c>
      <c r="F133">
        <v>58.17</v>
      </c>
      <c r="I133">
        <v>1.585</v>
      </c>
      <c r="J133">
        <v>886600</v>
      </c>
      <c r="K133">
        <v>64.06</v>
      </c>
      <c r="O133">
        <v>1.585</v>
      </c>
      <c r="P133">
        <v>1022000</v>
      </c>
      <c r="Q133">
        <v>63.28</v>
      </c>
    </row>
    <row r="134" spans="4:17" x14ac:dyDescent="0.2">
      <c r="D134">
        <v>1.9950000000000001</v>
      </c>
      <c r="E134">
        <v>1450000</v>
      </c>
      <c r="F134">
        <v>56.87</v>
      </c>
      <c r="I134">
        <v>1.9950000000000001</v>
      </c>
      <c r="J134">
        <v>1001000</v>
      </c>
      <c r="K134">
        <v>61.88</v>
      </c>
      <c r="O134">
        <v>1.9950000000000001</v>
      </c>
      <c r="P134">
        <v>1168000</v>
      </c>
      <c r="Q134">
        <v>60.68</v>
      </c>
    </row>
    <row r="135" spans="4:17" x14ac:dyDescent="0.2">
      <c r="D135">
        <v>1.9950000000000001</v>
      </c>
      <c r="E135">
        <v>1578000</v>
      </c>
      <c r="F135">
        <v>57.72</v>
      </c>
      <c r="I135">
        <v>1.9950000000000001</v>
      </c>
      <c r="J135">
        <v>1043000</v>
      </c>
      <c r="K135">
        <v>63.64</v>
      </c>
      <c r="O135">
        <v>1.9950000000000001</v>
      </c>
      <c r="P135">
        <v>1198000</v>
      </c>
      <c r="Q135">
        <v>62.93</v>
      </c>
    </row>
    <row r="136" spans="4:17" x14ac:dyDescent="0.2">
      <c r="D136">
        <v>2.512</v>
      </c>
      <c r="E136">
        <v>1710000</v>
      </c>
      <c r="F136">
        <v>56.02</v>
      </c>
      <c r="I136">
        <v>2.512</v>
      </c>
      <c r="J136">
        <v>1151000</v>
      </c>
      <c r="K136">
        <v>59.88</v>
      </c>
      <c r="O136">
        <v>2.512</v>
      </c>
      <c r="P136">
        <v>1360000</v>
      </c>
      <c r="Q136">
        <v>60.06</v>
      </c>
    </row>
    <row r="137" spans="4:17" x14ac:dyDescent="0.2">
      <c r="D137">
        <v>2.5120000000000005</v>
      </c>
      <c r="E137">
        <v>1817000</v>
      </c>
      <c r="F137">
        <v>57.16</v>
      </c>
      <c r="I137">
        <v>2.5120000000000005</v>
      </c>
      <c r="J137">
        <v>1222000</v>
      </c>
      <c r="K137">
        <v>63.06</v>
      </c>
      <c r="O137">
        <v>2.5120000000000005</v>
      </c>
      <c r="P137">
        <v>1398000</v>
      </c>
      <c r="Q137">
        <v>62.47</v>
      </c>
    </row>
    <row r="138" spans="4:17" x14ac:dyDescent="0.2">
      <c r="D138">
        <v>3.1619999999999999</v>
      </c>
      <c r="E138">
        <v>2006000</v>
      </c>
      <c r="F138">
        <v>56.13</v>
      </c>
      <c r="I138">
        <v>3.1619999999999999</v>
      </c>
      <c r="J138">
        <v>1369000</v>
      </c>
      <c r="K138">
        <v>60.51</v>
      </c>
      <c r="O138">
        <v>3.1619999999999999</v>
      </c>
      <c r="P138">
        <v>1576000</v>
      </c>
      <c r="Q138">
        <v>59.93</v>
      </c>
    </row>
    <row r="139" spans="4:17" x14ac:dyDescent="0.2">
      <c r="D139">
        <v>3.1620000000000004</v>
      </c>
      <c r="E139">
        <v>2099000</v>
      </c>
      <c r="F139">
        <v>57.22</v>
      </c>
      <c r="I139">
        <v>3.1620000000000004</v>
      </c>
      <c r="J139">
        <v>1433000</v>
      </c>
      <c r="K139">
        <v>62.62</v>
      </c>
      <c r="O139">
        <v>3.1620000000000004</v>
      </c>
      <c r="P139">
        <v>1639000</v>
      </c>
      <c r="Q139">
        <v>62.41</v>
      </c>
    </row>
    <row r="140" spans="4:17" x14ac:dyDescent="0.2">
      <c r="D140">
        <v>3.9809999999999999</v>
      </c>
      <c r="E140">
        <v>2257000</v>
      </c>
      <c r="F140">
        <v>54.66</v>
      </c>
      <c r="I140">
        <v>3.9809999999999999</v>
      </c>
      <c r="J140">
        <v>1590000</v>
      </c>
      <c r="K140">
        <v>60.05</v>
      </c>
      <c r="O140">
        <v>3.9809999999999999</v>
      </c>
      <c r="P140">
        <v>1819000</v>
      </c>
      <c r="Q140">
        <v>59.76</v>
      </c>
    </row>
    <row r="141" spans="4:17" x14ac:dyDescent="0.2">
      <c r="D141">
        <v>3.9810000000000003</v>
      </c>
      <c r="E141">
        <v>2421000</v>
      </c>
      <c r="F141">
        <v>56.23</v>
      </c>
      <c r="I141">
        <v>3.9810000000000003</v>
      </c>
      <c r="J141">
        <v>1680000</v>
      </c>
      <c r="K141">
        <v>62.14</v>
      </c>
      <c r="O141">
        <v>3.9810000000000003</v>
      </c>
      <c r="P141">
        <v>1917000</v>
      </c>
      <c r="Q141">
        <v>61.72</v>
      </c>
    </row>
    <row r="142" spans="4:17" x14ac:dyDescent="0.2">
      <c r="D142">
        <v>5</v>
      </c>
      <c r="E142">
        <v>2683000</v>
      </c>
      <c r="F142">
        <v>54.61</v>
      </c>
      <c r="I142">
        <v>5</v>
      </c>
      <c r="J142">
        <v>1915000</v>
      </c>
      <c r="K142">
        <v>60.72</v>
      </c>
      <c r="O142">
        <v>5</v>
      </c>
      <c r="P142">
        <v>2167000</v>
      </c>
      <c r="Q142">
        <v>60.29</v>
      </c>
    </row>
    <row r="143" spans="4:17" x14ac:dyDescent="0.2">
      <c r="D143">
        <v>5.0119999999999996</v>
      </c>
      <c r="E143">
        <v>2591000</v>
      </c>
      <c r="F143">
        <v>54.3</v>
      </c>
      <c r="I143">
        <v>5.0119999999999996</v>
      </c>
      <c r="J143">
        <v>1855000</v>
      </c>
      <c r="K143">
        <v>59.59</v>
      </c>
      <c r="O143">
        <v>5.0119999999999996</v>
      </c>
      <c r="P143">
        <v>2123000</v>
      </c>
      <c r="Q143">
        <v>58.93</v>
      </c>
    </row>
    <row r="144" spans="4:17" x14ac:dyDescent="0.2">
      <c r="D144">
        <v>6.31</v>
      </c>
      <c r="E144">
        <v>2965000</v>
      </c>
      <c r="F144">
        <v>53.94</v>
      </c>
      <c r="I144">
        <v>6.31</v>
      </c>
      <c r="J144">
        <v>2152000</v>
      </c>
      <c r="K144">
        <v>58.52</v>
      </c>
      <c r="O144">
        <v>6.31</v>
      </c>
      <c r="P144">
        <v>2452000</v>
      </c>
      <c r="Q144">
        <v>58.77</v>
      </c>
    </row>
    <row r="145" spans="4:17" x14ac:dyDescent="0.2">
      <c r="D145">
        <v>7.9429999999999996</v>
      </c>
      <c r="E145">
        <v>3385000</v>
      </c>
      <c r="F145">
        <v>53.57</v>
      </c>
      <c r="I145">
        <v>7.9429999999999996</v>
      </c>
      <c r="J145">
        <v>2496000</v>
      </c>
      <c r="K145">
        <v>58.86</v>
      </c>
      <c r="O145">
        <v>7.9429999999999996</v>
      </c>
      <c r="P145">
        <v>2834000</v>
      </c>
      <c r="Q145">
        <v>58.86</v>
      </c>
    </row>
    <row r="146" spans="4:17" x14ac:dyDescent="0.2">
      <c r="D146">
        <v>10</v>
      </c>
      <c r="E146">
        <v>3868000</v>
      </c>
      <c r="F146">
        <v>53.27</v>
      </c>
      <c r="I146">
        <v>10</v>
      </c>
      <c r="J146">
        <v>2891000</v>
      </c>
      <c r="K146">
        <v>58.5</v>
      </c>
      <c r="O146">
        <v>10</v>
      </c>
      <c r="P146">
        <v>3292000</v>
      </c>
      <c r="Q146">
        <v>58.24</v>
      </c>
    </row>
    <row r="147" spans="4:17" x14ac:dyDescent="0.2">
      <c r="D147">
        <v>12.59</v>
      </c>
      <c r="E147">
        <v>4421000</v>
      </c>
      <c r="F147">
        <v>53</v>
      </c>
      <c r="I147">
        <v>12.59</v>
      </c>
      <c r="J147">
        <v>3347000</v>
      </c>
      <c r="K147">
        <v>58.15</v>
      </c>
      <c r="O147">
        <v>12.59</v>
      </c>
      <c r="P147">
        <v>3822000</v>
      </c>
      <c r="Q147">
        <v>58.27</v>
      </c>
    </row>
    <row r="148" spans="4:17" x14ac:dyDescent="0.2">
      <c r="D148">
        <v>15.85</v>
      </c>
      <c r="E148">
        <v>5016000</v>
      </c>
      <c r="F148">
        <v>52.69</v>
      </c>
      <c r="I148">
        <v>15.85</v>
      </c>
      <c r="J148">
        <v>3866000</v>
      </c>
      <c r="K148">
        <v>57.8</v>
      </c>
      <c r="O148">
        <v>15.85</v>
      </c>
      <c r="P148">
        <v>4421000</v>
      </c>
      <c r="Q148">
        <v>58.22</v>
      </c>
    </row>
    <row r="149" spans="4:17" x14ac:dyDescent="0.2">
      <c r="D149">
        <v>19.95</v>
      </c>
      <c r="E149">
        <v>5733000</v>
      </c>
      <c r="F149">
        <v>52.45</v>
      </c>
      <c r="I149">
        <v>19.95</v>
      </c>
      <c r="J149">
        <v>4456000</v>
      </c>
      <c r="K149">
        <v>58</v>
      </c>
      <c r="O149">
        <v>19.95</v>
      </c>
      <c r="P149">
        <v>5085000</v>
      </c>
      <c r="Q149">
        <v>57.95</v>
      </c>
    </row>
    <row r="150" spans="4:17" x14ac:dyDescent="0.2">
      <c r="D150">
        <v>25.12</v>
      </c>
      <c r="E150">
        <v>6441000</v>
      </c>
      <c r="F150">
        <v>51.95</v>
      </c>
      <c r="I150">
        <v>25.12</v>
      </c>
      <c r="J150">
        <v>5104000</v>
      </c>
      <c r="K150">
        <v>56.95</v>
      </c>
      <c r="O150">
        <v>25.12</v>
      </c>
      <c r="P150">
        <v>5779000</v>
      </c>
      <c r="Q150">
        <v>57.65</v>
      </c>
    </row>
    <row r="151" spans="4:17" x14ac:dyDescent="0.2">
      <c r="D151">
        <v>31.62</v>
      </c>
      <c r="E151">
        <v>7398000</v>
      </c>
      <c r="F151">
        <v>53.52</v>
      </c>
      <c r="I151">
        <v>31.62</v>
      </c>
      <c r="J151">
        <v>5851000</v>
      </c>
      <c r="K151">
        <v>56.83</v>
      </c>
      <c r="O151">
        <v>31.62</v>
      </c>
      <c r="P151">
        <v>6708000</v>
      </c>
      <c r="Q151">
        <v>58.96</v>
      </c>
    </row>
    <row r="152" spans="4:17" x14ac:dyDescent="0.2">
      <c r="D152">
        <v>39.81</v>
      </c>
      <c r="E152">
        <v>8317000</v>
      </c>
      <c r="F152">
        <v>51.48</v>
      </c>
      <c r="I152">
        <v>39.81</v>
      </c>
      <c r="J152">
        <v>6768000</v>
      </c>
      <c r="K152">
        <v>56.43</v>
      </c>
      <c r="O152">
        <v>39.81</v>
      </c>
      <c r="P152">
        <v>7710000</v>
      </c>
      <c r="Q152">
        <v>57.56</v>
      </c>
    </row>
    <row r="153" spans="4:17" x14ac:dyDescent="0.2">
      <c r="D153">
        <v>50</v>
      </c>
      <c r="E153">
        <v>8179000</v>
      </c>
      <c r="F153">
        <v>48.09</v>
      </c>
      <c r="I153">
        <v>50</v>
      </c>
      <c r="J153">
        <v>6998000</v>
      </c>
      <c r="K153">
        <v>53.05</v>
      </c>
      <c r="O153">
        <v>50</v>
      </c>
      <c r="P153">
        <v>7720000</v>
      </c>
      <c r="Q153">
        <v>54.16</v>
      </c>
    </row>
  </sheetData>
  <sortState ref="O2:Q154">
    <sortCondition ref="O2:O154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P3A1new_20</vt:lpstr>
      <vt:lpstr>P3A2_30</vt:lpstr>
      <vt:lpstr>P3A3_15</vt:lpstr>
      <vt:lpstr>P3A3_8</vt:lpstr>
      <vt:lpstr>P3A1_30_PAV</vt:lpstr>
      <vt:lpstr>P3A2_30_PAV</vt:lpstr>
      <vt:lpstr>P3A3_8_PAV</vt:lpstr>
      <vt:lpstr>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 Qiu - CITG</dc:creator>
  <cp:lastModifiedBy>Jian Qiu - CITG</cp:lastModifiedBy>
  <dcterms:created xsi:type="dcterms:W3CDTF">1996-10-14T23:33:28Z</dcterms:created>
  <dcterms:modified xsi:type="dcterms:W3CDTF">2014-03-14T10:56:56Z</dcterms:modified>
</cp:coreProperties>
</file>